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wmf" ContentType="image/x-wmf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filterPrivacy="1" showInkAnnotation="0"/>
  <xr:revisionPtr revIDLastSave="0" documentId="13_ncr:1_{045E5B1E-5252-4A59-8236-77506CB899EC}" xr6:coauthVersionLast="47" xr6:coauthVersionMax="47" xr10:uidLastSave="{00000000-0000-0000-0000-000000000000}"/>
  <bookViews>
    <workbookView xWindow="-120" yWindow="-120" windowWidth="38640" windowHeight="21120" activeTab="2" xr2:uid="{00000000-000D-0000-FFFF-FFFF00000000}"/>
  </bookViews>
  <sheets>
    <sheet name="Forecast" sheetId="1" r:id="rId1"/>
    <sheet name="Growth Factors" sheetId="2" r:id="rId2"/>
    <sheet name="Crew1" sheetId="3" r:id="rId3"/>
  </sheets>
  <definedNames>
    <definedName name="solver_cvg" localSheetId="2" hidden="1">0.0001</definedName>
    <definedName name="solver_cvg" localSheetId="0" hidden="1">0.0001</definedName>
    <definedName name="solver_drv" localSheetId="2" hidden="1">2</definedName>
    <definedName name="solver_drv" localSheetId="0" hidden="1">1</definedName>
    <definedName name="solver_eng" localSheetId="2" hidden="1">1</definedName>
    <definedName name="solver_eng" localSheetId="0" hidden="1">1</definedName>
    <definedName name="solver_est" localSheetId="2" hidden="1">1</definedName>
    <definedName name="solver_est" localSheetId="0" hidden="1">1</definedName>
    <definedName name="solver_itr" localSheetId="2" hidden="1">2147483647</definedName>
    <definedName name="solver_itr" localSheetId="0" hidden="1">2147483647</definedName>
    <definedName name="solver_lhs1" localSheetId="2" hidden="1">Crew1!$D$8</definedName>
    <definedName name="solver_lhs2" localSheetId="2" hidden="1">Crew1!$D$8</definedName>
    <definedName name="solver_lhs3" localSheetId="2" hidden="1">Crew1!$D$8</definedName>
    <definedName name="solver_lhs4" localSheetId="2" hidden="1">Crew1!$D$8</definedName>
    <definedName name="solver_lhs5" localSheetId="2" hidden="1">Crew1!$D$8</definedName>
    <definedName name="solver_lhs6" localSheetId="2" hidden="1">Crew1!$D$8</definedName>
    <definedName name="solver_lhs7" localSheetId="2" hidden="1">Crew1!$D$8</definedName>
    <definedName name="solver_lhs8" localSheetId="2" hidden="1">Crew1!$D$8</definedName>
    <definedName name="solver_mip" localSheetId="2" hidden="1">2147483647</definedName>
    <definedName name="solver_mip" localSheetId="0" hidden="1">2147483647</definedName>
    <definedName name="solver_mni" localSheetId="2" hidden="1">30</definedName>
    <definedName name="solver_mni" localSheetId="0" hidden="1">30</definedName>
    <definedName name="solver_mrt" localSheetId="2" hidden="1">0.075</definedName>
    <definedName name="solver_mrt" localSheetId="0" hidden="1">0.075</definedName>
    <definedName name="solver_msl" localSheetId="2" hidden="1">2</definedName>
    <definedName name="solver_msl" localSheetId="0" hidden="1">2</definedName>
    <definedName name="solver_neg" localSheetId="2" hidden="1">1</definedName>
    <definedName name="solver_neg" localSheetId="0" hidden="1">1</definedName>
    <definedName name="solver_nod" localSheetId="2" hidden="1">2147483647</definedName>
    <definedName name="solver_nod" localSheetId="0" hidden="1">2147483647</definedName>
    <definedName name="solver_num" localSheetId="2" hidden="1">0</definedName>
    <definedName name="solver_num" localSheetId="0" hidden="1">0</definedName>
    <definedName name="solver_nwt" localSheetId="2" hidden="1">1</definedName>
    <definedName name="solver_nwt" localSheetId="0" hidden="1">1</definedName>
    <definedName name="solver_opt" localSheetId="0" hidden="1">Forecast!$H$8</definedName>
    <definedName name="solver_pre" localSheetId="2" hidden="1">0.000001</definedName>
    <definedName name="solver_pre" localSheetId="0" hidden="1">0.000001</definedName>
    <definedName name="solver_rbv" localSheetId="2" hidden="1">2</definedName>
    <definedName name="solver_rbv" localSheetId="0" hidden="1">1</definedName>
    <definedName name="solver_rel1" localSheetId="2" hidden="1">3</definedName>
    <definedName name="solver_rel2" localSheetId="2" hidden="1">3</definedName>
    <definedName name="solver_rel3" localSheetId="2" hidden="1">3</definedName>
    <definedName name="solver_rel4" localSheetId="2" hidden="1">3</definedName>
    <definedName name="solver_rel5" localSheetId="2" hidden="1">3</definedName>
    <definedName name="solver_rel6" localSheetId="2" hidden="1">3</definedName>
    <definedName name="solver_rel7" localSheetId="2" hidden="1">3</definedName>
    <definedName name="solver_rel8" localSheetId="2" hidden="1">3</definedName>
    <definedName name="solver_rhs1" localSheetId="2" hidden="1">32</definedName>
    <definedName name="solver_rhs2" localSheetId="2" hidden="1">32</definedName>
    <definedName name="solver_rhs3" localSheetId="2" hidden="1">32</definedName>
    <definedName name="solver_rhs4" localSheetId="2" hidden="1">32</definedName>
    <definedName name="solver_rhs5" localSheetId="2" hidden="1">32</definedName>
    <definedName name="solver_rhs6" localSheetId="2" hidden="1">32</definedName>
    <definedName name="solver_rhs7" localSheetId="2" hidden="1">32</definedName>
    <definedName name="solver_rhs8" localSheetId="2" hidden="1">32</definedName>
    <definedName name="solver_rlx" localSheetId="2" hidden="1">2</definedName>
    <definedName name="solver_rlx" localSheetId="0" hidden="1">2</definedName>
    <definedName name="solver_rsd" localSheetId="2" hidden="1">0</definedName>
    <definedName name="solver_rsd" localSheetId="0" hidden="1">0</definedName>
    <definedName name="solver_scl" localSheetId="2" hidden="1">2</definedName>
    <definedName name="solver_scl" localSheetId="0" hidden="1">1</definedName>
    <definedName name="solver_sho" localSheetId="2" hidden="1">2</definedName>
    <definedName name="solver_sho" localSheetId="0" hidden="1">2</definedName>
    <definedName name="solver_ssz" localSheetId="2" hidden="1">100</definedName>
    <definedName name="solver_ssz" localSheetId="0" hidden="1">100</definedName>
    <definedName name="solver_tim" localSheetId="2" hidden="1">2147483647</definedName>
    <definedName name="solver_tim" localSheetId="0" hidden="1">2147483647</definedName>
    <definedName name="solver_tol" localSheetId="2" hidden="1">0.01</definedName>
    <definedName name="solver_tol" localSheetId="0" hidden="1">0.01</definedName>
    <definedName name="solver_typ" localSheetId="2" hidden="1">1</definedName>
    <definedName name="solver_typ" localSheetId="0" hidden="1">3</definedName>
    <definedName name="solver_val" localSheetId="2" hidden="1">0</definedName>
    <definedName name="solver_val" localSheetId="0" hidden="1">4000000</definedName>
    <definedName name="solver_ver" localSheetId="2" hidden="1">3</definedName>
    <definedName name="solver_ver" localSheetId="0" hidden="1">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2" i="1" l="1"/>
  <c r="D9" i="3" l="1"/>
  <c r="E6" i="3"/>
  <c r="E7" i="3"/>
  <c r="E8" i="3"/>
  <c r="E5" i="3"/>
  <c r="E9" i="3" l="1"/>
  <c r="D6" i="1"/>
  <c r="E6" i="1" s="1"/>
  <c r="F6" i="1" s="1"/>
  <c r="G6" i="1" s="1"/>
  <c r="D7" i="1"/>
  <c r="E7" i="1" s="1"/>
  <c r="F7" i="1" s="1"/>
  <c r="G7" i="1" s="1"/>
  <c r="D5" i="1"/>
  <c r="H7" i="1" l="1"/>
  <c r="G18" i="1" s="1"/>
  <c r="H6" i="1"/>
  <c r="F18" i="1" s="1"/>
  <c r="E5" i="1"/>
  <c r="F5" i="1" s="1"/>
  <c r="G5" i="1" s="1"/>
  <c r="H5" i="1" l="1"/>
  <c r="H8" i="1" l="1"/>
  <c r="E18" i="1"/>
</calcChain>
</file>

<file path=xl/sharedStrings.xml><?xml version="1.0" encoding="utf-8"?>
<sst xmlns="http://schemas.openxmlformats.org/spreadsheetml/2006/main" count="37" uniqueCount="34">
  <si>
    <t>Actual Q4
Last Year</t>
  </si>
  <si>
    <t>Q1 
Next Year</t>
  </si>
  <si>
    <t>Q2 
Next Year</t>
  </si>
  <si>
    <t>Q3
Next Year</t>
  </si>
  <si>
    <t>Q4
Next Year</t>
  </si>
  <si>
    <t>Growth Adjustment Factor</t>
  </si>
  <si>
    <t>Hot Tub Installation</t>
  </si>
  <si>
    <t>Maintenance Contracts</t>
  </si>
  <si>
    <t>Projected Growth and Sales</t>
  </si>
  <si>
    <t>Pool Construction</t>
  </si>
  <si>
    <t>Projected
Next Year</t>
  </si>
  <si>
    <t>Target Sales</t>
  </si>
  <si>
    <t>Category</t>
  </si>
  <si>
    <t>Employee 1</t>
  </si>
  <si>
    <t>Employee 2</t>
  </si>
  <si>
    <t>Employee 3</t>
  </si>
  <si>
    <t>Employee 4</t>
  </si>
  <si>
    <t>Rate</t>
  </si>
  <si>
    <t>Hours</t>
  </si>
  <si>
    <t>Total</t>
  </si>
  <si>
    <t>Pool</t>
  </si>
  <si>
    <t>Hot Tub</t>
  </si>
  <si>
    <t>Contracts</t>
  </si>
  <si>
    <t>Projected Sales Next Year by Category</t>
  </si>
  <si>
    <t>Employee</t>
  </si>
  <si>
    <t>Between 35 and 45</t>
  </si>
  <si>
    <t>Between 38 and 50</t>
  </si>
  <si>
    <t>Between 40 and 48</t>
  </si>
  <si>
    <t>Between 32 and 40</t>
  </si>
  <si>
    <t>Required/
Permissible Hours</t>
  </si>
  <si>
    <t>Current Growth Rate</t>
  </si>
  <si>
    <t>General Quarterly Growth Rate</t>
  </si>
  <si>
    <t>General Growth Rate</t>
  </si>
  <si>
    <t>Pool Construction Crew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</si>
</sst>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&quot;$&quot;#,##0.00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24"/>
      <name val="Calibri"/>
      <family val="2"/>
      <scheme val="minor"/>
    </font>
    <font>
      <sz val="22"/>
      <name val="Calibri"/>
      <family val="2"/>
      <scheme val="minor"/>
    </font>
    <font>
      <sz val="16"/>
      <name val="Calibri"/>
      <family val="2"/>
      <scheme val="minor"/>
    </font>
    <font>
      <b/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tted">
        <color auto="1"/>
      </bottom>
      <diagonal/>
    </border>
    <border>
      <left/>
      <right style="thin">
        <color indexed="64"/>
      </right>
      <top style="dotted">
        <color auto="1"/>
      </top>
      <bottom style="dotted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7">
    <xf numFmtId="0" fontId="0" fillId="0" borderId="0" xfId="0"/>
    <xf numFmtId="0" fontId="2" fillId="0" borderId="10" xfId="0" applyFont="1" applyFill="1" applyBorder="1" applyAlignment="1">
      <alignment horizontal="left" vertical="center" indent="1"/>
    </xf>
    <xf numFmtId="0" fontId="2" fillId="0" borderId="11" xfId="0" applyFont="1" applyFill="1" applyBorder="1" applyAlignment="1">
      <alignment horizontal="left" vertical="center" indent="1"/>
    </xf>
    <xf numFmtId="0" fontId="3" fillId="0" borderId="3" xfId="0" applyFont="1" applyBorder="1"/>
    <xf numFmtId="0" fontId="3" fillId="0" borderId="7" xfId="0" applyFont="1" applyBorder="1"/>
    <xf numFmtId="0" fontId="3" fillId="0" borderId="0" xfId="0" applyFont="1" applyFill="1" applyBorder="1"/>
    <xf numFmtId="0" fontId="3" fillId="0" borderId="0" xfId="0" applyFont="1" applyFill="1"/>
    <xf numFmtId="0" fontId="3" fillId="0" borderId="0" xfId="0" applyFont="1"/>
    <xf numFmtId="0" fontId="2" fillId="0" borderId="8" xfId="0" applyFont="1" applyFill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3" fillId="0" borderId="2" xfId="0" applyFont="1" applyBorder="1" applyAlignment="1">
      <alignment wrapText="1"/>
    </xf>
    <xf numFmtId="43" fontId="3" fillId="0" borderId="0" xfId="0" applyNumberFormat="1" applyFont="1" applyFill="1" applyBorder="1"/>
    <xf numFmtId="0" fontId="3" fillId="0" borderId="1" xfId="0" applyFont="1" applyBorder="1"/>
    <xf numFmtId="43" fontId="2" fillId="0" borderId="1" xfId="0" applyNumberFormat="1" applyFont="1" applyBorder="1" applyAlignment="1">
      <alignment horizontal="right"/>
    </xf>
    <xf numFmtId="0" fontId="3" fillId="0" borderId="6" xfId="0" applyFont="1" applyBorder="1"/>
    <xf numFmtId="0" fontId="3" fillId="0" borderId="6" xfId="0" applyFont="1" applyFill="1" applyBorder="1"/>
    <xf numFmtId="43" fontId="3" fillId="0" borderId="12" xfId="0" applyNumberFormat="1" applyFont="1" applyBorder="1"/>
    <xf numFmtId="164" fontId="3" fillId="2" borderId="13" xfId="1" applyNumberFormat="1" applyFont="1" applyFill="1" applyBorder="1"/>
    <xf numFmtId="164" fontId="3" fillId="3" borderId="14" xfId="0" applyNumberFormat="1" applyFont="1" applyFill="1" applyBorder="1"/>
    <xf numFmtId="164" fontId="3" fillId="3" borderId="15" xfId="0" applyNumberFormat="1" applyFont="1" applyFill="1" applyBorder="1"/>
    <xf numFmtId="164" fontId="3" fillId="2" borderId="16" xfId="0" applyNumberFormat="1" applyFont="1" applyFill="1" applyBorder="1"/>
    <xf numFmtId="164" fontId="3" fillId="3" borderId="17" xfId="0" applyNumberFormat="1" applyFont="1" applyFill="1" applyBorder="1"/>
    <xf numFmtId="164" fontId="3" fillId="3" borderId="18" xfId="0" applyNumberFormat="1" applyFont="1" applyFill="1" applyBorder="1"/>
    <xf numFmtId="43" fontId="3" fillId="0" borderId="19" xfId="0" applyNumberFormat="1" applyFont="1" applyFill="1" applyBorder="1" applyAlignment="1">
      <alignment vertical="top"/>
    </xf>
    <xf numFmtId="43" fontId="3" fillId="0" borderId="20" xfId="0" applyNumberFormat="1" applyFont="1" applyFill="1" applyBorder="1" applyAlignment="1">
      <alignment vertical="top"/>
    </xf>
    <xf numFmtId="10" fontId="2" fillId="0" borderId="21" xfId="0" applyNumberFormat="1" applyFont="1" applyFill="1" applyBorder="1" applyAlignment="1">
      <alignment vertical="center"/>
    </xf>
    <xf numFmtId="0" fontId="2" fillId="0" borderId="4" xfId="0" applyFont="1" applyFill="1" applyBorder="1" applyAlignment="1">
      <alignment horizontal="left" vertical="center" indent="1"/>
    </xf>
    <xf numFmtId="10" fontId="2" fillId="0" borderId="22" xfId="0" applyNumberFormat="1" applyFont="1" applyFill="1" applyBorder="1" applyAlignment="1">
      <alignment vertical="center"/>
    </xf>
    <xf numFmtId="164" fontId="2" fillId="3" borderId="1" xfId="0" applyNumberFormat="1" applyFont="1" applyFill="1" applyBorder="1"/>
    <xf numFmtId="0" fontId="3" fillId="0" borderId="5" xfId="0" applyFont="1" applyBorder="1"/>
    <xf numFmtId="0" fontId="3" fillId="0" borderId="9" xfId="0" applyFont="1" applyBorder="1"/>
    <xf numFmtId="0" fontId="3" fillId="0" borderId="4" xfId="0" applyFont="1" applyBorder="1"/>
    <xf numFmtId="0" fontId="2" fillId="0" borderId="0" xfId="0" applyFont="1" applyBorder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23" xfId="0" applyFont="1" applyBorder="1"/>
    <xf numFmtId="165" fontId="3" fillId="0" borderId="23" xfId="0" applyNumberFormat="1" applyFont="1" applyBorder="1"/>
    <xf numFmtId="0" fontId="3" fillId="0" borderId="24" xfId="0" applyFont="1" applyBorder="1"/>
    <xf numFmtId="165" fontId="3" fillId="0" borderId="24" xfId="0" applyNumberFormat="1" applyFont="1" applyBorder="1"/>
    <xf numFmtId="0" fontId="3" fillId="0" borderId="17" xfId="0" applyFont="1" applyBorder="1"/>
    <xf numFmtId="164" fontId="3" fillId="0" borderId="17" xfId="0" applyNumberFormat="1" applyFont="1" applyBorder="1"/>
    <xf numFmtId="10" fontId="3" fillId="0" borderId="17" xfId="0" applyNumberFormat="1" applyFont="1" applyBorder="1"/>
    <xf numFmtId="0" fontId="3" fillId="4" borderId="17" xfId="0" applyFont="1" applyFill="1" applyBorder="1" applyAlignment="1">
      <alignment horizontal="center"/>
    </xf>
    <xf numFmtId="0" fontId="5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165" fontId="3" fillId="0" borderId="23" xfId="0" applyNumberFormat="1" applyFont="1" applyBorder="1" applyAlignment="1">
      <alignment horizontal="left" indent="1"/>
    </xf>
    <xf numFmtId="165" fontId="3" fillId="0" borderId="24" xfId="0" applyNumberFormat="1" applyFont="1" applyBorder="1" applyAlignment="1">
      <alignment horizontal="left" indent="1"/>
    </xf>
    <xf numFmtId="0" fontId="2" fillId="0" borderId="0" xfId="0" applyFont="1" applyAlignment="1">
      <alignment horizontal="center"/>
    </xf>
    <xf numFmtId="10" fontId="3" fillId="0" borderId="0" xfId="0" applyNumberFormat="1" applyFont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3" fillId="0" borderId="29" xfId="0" applyFont="1" applyBorder="1" applyAlignment="1">
      <alignment horizontal="left"/>
    </xf>
    <xf numFmtId="0" fontId="3" fillId="0" borderId="30" xfId="0" applyFont="1" applyBorder="1" applyAlignment="1">
      <alignment horizontal="left"/>
    </xf>
    <xf numFmtId="0" fontId="3" fillId="4" borderId="18" xfId="0" applyFont="1" applyFill="1" applyBorder="1"/>
    <xf numFmtId="0" fontId="3" fillId="4" borderId="16" xfId="0" applyFont="1" applyFill="1" applyBorder="1"/>
    <xf numFmtId="0" fontId="3" fillId="0" borderId="31" xfId="0" applyFont="1" applyFill="1" applyBorder="1" applyAlignment="1">
      <alignment horizontal="left" vertical="top" indent="1"/>
    </xf>
    <xf numFmtId="0" fontId="3" fillId="0" borderId="32" xfId="0" applyFont="1" applyFill="1" applyBorder="1" applyAlignment="1">
      <alignment horizontal="left" vertical="top" indent="1"/>
    </xf>
    <xf numFmtId="0" fontId="2" fillId="4" borderId="17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 wrapText="1"/>
    </xf>
    <xf numFmtId="0" fontId="3" fillId="4" borderId="25" xfId="0" applyFont="1" applyFill="1" applyBorder="1"/>
    <xf numFmtId="0" fontId="2" fillId="4" borderId="25" xfId="0" applyFont="1" applyFill="1" applyBorder="1"/>
    <xf numFmtId="165" fontId="2" fillId="4" borderId="25" xfId="0" applyNumberFormat="1" applyFont="1" applyFill="1" applyBorder="1"/>
    <xf numFmtId="0" fontId="4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6" fillId="4" borderId="26" xfId="0" applyFont="1" applyFill="1" applyBorder="1" applyAlignment="1">
      <alignment horizontal="center" vertical="center" textRotation="90"/>
    </xf>
    <xf numFmtId="0" fontId="6" fillId="4" borderId="27" xfId="0" applyFont="1" applyFill="1" applyBorder="1" applyAlignment="1">
      <alignment horizontal="center" vertical="center" textRotation="90"/>
    </xf>
    <xf numFmtId="0" fontId="6" fillId="4" borderId="28" xfId="0" applyFont="1" applyFill="1" applyBorder="1" applyAlignment="1">
      <alignment horizontal="center" vertical="center" textRotation="9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233970</xdr:colOff>
      <xdr:row>9</xdr:row>
      <xdr:rowOff>114421</xdr:rowOff>
    </xdr:from>
    <xdr:to>
      <xdr:col>7</xdr:col>
      <xdr:colOff>752475</xdr:colOff>
      <xdr:row>14</xdr:row>
      <xdr:rowOff>57150</xdr:rowOff>
    </xdr:to>
    <xdr:sp macro="" textlink="">
      <xdr:nvSpPr>
        <xdr:cNvPr id="2" name="Rounded 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853220" y="3048121"/>
          <a:ext cx="4280880" cy="923804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1">
              <a:solidFill>
                <a:schemeClr val="tx1"/>
              </a:solidFill>
            </a:rPr>
            <a:t>The formula to estimate each quarter's sales is: </a:t>
          </a:r>
        </a:p>
        <a:p>
          <a:pPr algn="l"/>
          <a:r>
            <a:rPr lang="en-US" sz="1400" b="1">
              <a:solidFill>
                <a:schemeClr val="tx1"/>
              </a:solidFill>
            </a:rPr>
            <a:t>(Previous Quarter Sales) * (1+ General Growth Rate) *</a:t>
          </a:r>
        </a:p>
        <a:p>
          <a:pPr algn="l"/>
          <a:r>
            <a:rPr lang="en-US" sz="1400" b="1">
              <a:solidFill>
                <a:schemeClr val="tx1"/>
              </a:solidFill>
            </a:rPr>
            <a:t>(Category Adjustment Factor).</a:t>
          </a:r>
        </a:p>
      </xdr:txBody>
    </xdr:sp>
    <xdr:clientData/>
  </xdr:twoCellAnchor>
  <xdr:twoCellAnchor editAs="oneCell">
    <xdr:from>
      <xdr:col>1</xdr:col>
      <xdr:colOff>687916</xdr:colOff>
      <xdr:row>0</xdr:row>
      <xdr:rowOff>0</xdr:rowOff>
    </xdr:from>
    <xdr:to>
      <xdr:col>7</xdr:col>
      <xdr:colOff>279344</xdr:colOff>
      <xdr:row>1</xdr:row>
      <xdr:rowOff>82126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schemeClr val="accent3">
              <a:shade val="45000"/>
              <a:satMod val="135000"/>
            </a:schemeClr>
            <a:prstClr val="white"/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artisticGlowEdge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8999" y="0"/>
          <a:ext cx="4766678" cy="10240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0</xdr:row>
      <xdr:rowOff>47625</xdr:rowOff>
    </xdr:from>
    <xdr:to>
      <xdr:col>4</xdr:col>
      <xdr:colOff>341040</xdr:colOff>
      <xdr:row>1</xdr:row>
      <xdr:rowOff>133350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DB52C00-B1EA-4267-80A6-F578370DF2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schemeClr val="accent3">
              <a:shade val="45000"/>
              <a:satMod val="135000"/>
            </a:schemeClr>
            <a:prstClr val="white"/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artisticGlowEdge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47625"/>
          <a:ext cx="3636690" cy="781050"/>
        </a:xfrm>
        <a:prstGeom prst="rect">
          <a:avLst/>
        </a:prstGeom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Celestial">
  <a:themeElements>
    <a:clrScheme name="Celestial">
      <a:dk1>
        <a:sysClr val="windowText" lastClr="000000"/>
      </a:dk1>
      <a:lt1>
        <a:sysClr val="window" lastClr="FFFFFF"/>
      </a:lt1>
      <a:dk2>
        <a:srgbClr val="18276C"/>
      </a:dk2>
      <a:lt2>
        <a:srgbClr val="EBEBEB"/>
      </a:lt2>
      <a:accent1>
        <a:srgbClr val="AC3EC1"/>
      </a:accent1>
      <a:accent2>
        <a:srgbClr val="477BD1"/>
      </a:accent2>
      <a:accent3>
        <a:srgbClr val="46B298"/>
      </a:accent3>
      <a:accent4>
        <a:srgbClr val="90BA4C"/>
      </a:accent4>
      <a:accent5>
        <a:srgbClr val="DD9D31"/>
      </a:accent5>
      <a:accent6>
        <a:srgbClr val="E25247"/>
      </a:accent6>
      <a:hlink>
        <a:srgbClr val="C573D2"/>
      </a:hlink>
      <a:folHlink>
        <a:srgbClr val="CCAEE8"/>
      </a:folHlink>
    </a:clrScheme>
    <a:fontScheme name="Celestial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elestial">
      <a:fillStyleLst>
        <a:solidFill>
          <a:schemeClr val="phClr"/>
        </a:solidFill>
        <a:gradFill rotWithShape="1">
          <a:gsLst>
            <a:gs pos="0">
              <a:schemeClr val="phClr">
                <a:tint val="70000"/>
                <a:lumMod val="110000"/>
              </a:schemeClr>
            </a:gs>
            <a:gs pos="100000">
              <a:schemeClr val="phClr">
                <a:tint val="82000"/>
                <a:alpha val="74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lumMod val="100000"/>
              </a:schemeClr>
            </a:gs>
            <a:gs pos="100000">
              <a:schemeClr val="phClr">
                <a:shade val="88000"/>
                <a:lumMod val="88000"/>
              </a:schemeClr>
            </a:gs>
          </a:gsLst>
          <a:lin ang="5400000" scaled="1"/>
        </a:gradFill>
      </a:fillStyleLst>
      <a:lnStyleLst>
        <a:ln w="9525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65000"/>
              </a:srgbClr>
            </a:outerShdw>
          </a:effectLst>
          <a:scene3d>
            <a:camera prst="orthographicFront">
              <a:rot lat="0" lon="0" rev="0"/>
            </a:camera>
            <a:lightRig rig="threePt" dir="tl">
              <a:rot lat="0" lon="0" rev="1200000"/>
            </a:lightRig>
          </a:scene3d>
          <a:sp3d>
            <a:bevelT w="38100" h="127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shade val="96000"/>
                <a:hueMod val="100000"/>
                <a:satMod val="180000"/>
                <a:lumMod val="110000"/>
              </a:schemeClr>
            </a:gs>
            <a:gs pos="100000">
              <a:schemeClr val="phClr">
                <a:shade val="96000"/>
                <a:satMod val="160000"/>
                <a:lumMod val="100000"/>
              </a:schemeClr>
            </a:gs>
          </a:gsLst>
          <a:lin ang="4740000" scaled="1"/>
        </a:gradFill>
        <a:blipFill>
          <a:blip xmlns:r="http://schemas.openxmlformats.org/officeDocument/2006/relationships" r:embed="rId1"/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Celestial" id="{C4BB2A3D-0E93-4C5F-B0D2-9D3FCE089CC5}" vid="{42E5908D-19A2-46FD-89FA-638B126129EF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zoomScaleNormal="100" workbookViewId="0">
      <selection activeCell="D5" sqref="D5"/>
    </sheetView>
  </sheetViews>
  <sheetFormatPr defaultRowHeight="15" x14ac:dyDescent="0.25"/>
  <cols>
    <col min="1" max="1" width="3" style="7" customWidth="1"/>
    <col min="2" max="2" width="21.28515625" style="7" customWidth="1"/>
    <col min="3" max="7" width="11.28515625" style="7" customWidth="1"/>
    <col min="8" max="8" width="14" style="7" bestFit="1" customWidth="1"/>
    <col min="9" max="9" width="3" style="7" customWidth="1"/>
    <col min="10" max="10" width="9.140625" style="7"/>
    <col min="11" max="11" width="9.140625" style="7" customWidth="1"/>
    <col min="12" max="16384" width="9.140625" style="7"/>
  </cols>
  <sheetData>
    <row r="1" spans="1:9" ht="74.25" customHeight="1" x14ac:dyDescent="0.5">
      <c r="B1" s="49"/>
      <c r="C1" s="49"/>
      <c r="D1" s="49"/>
      <c r="E1" s="49"/>
      <c r="F1" s="49"/>
      <c r="G1" s="49"/>
      <c r="H1" s="49"/>
      <c r="I1" s="49"/>
    </row>
    <row r="2" spans="1:9" ht="26.25" customHeight="1" x14ac:dyDescent="0.5">
      <c r="B2" s="62" t="s">
        <v>8</v>
      </c>
      <c r="C2" s="62"/>
      <c r="D2" s="62"/>
      <c r="E2" s="62"/>
      <c r="F2" s="62"/>
      <c r="G2" s="62"/>
      <c r="H2" s="62"/>
      <c r="I2" s="62"/>
    </row>
    <row r="4" spans="1:9" ht="33.75" customHeight="1" thickBot="1" x14ac:dyDescent="0.3">
      <c r="A4" s="30"/>
      <c r="B4" s="9" t="s">
        <v>12</v>
      </c>
      <c r="C4" s="8" t="s">
        <v>0</v>
      </c>
      <c r="D4" s="9" t="s">
        <v>1</v>
      </c>
      <c r="E4" s="9" t="s">
        <v>2</v>
      </c>
      <c r="F4" s="9" t="s">
        <v>3</v>
      </c>
      <c r="G4" s="9" t="s">
        <v>4</v>
      </c>
      <c r="H4" s="9" t="s">
        <v>10</v>
      </c>
      <c r="I4" s="10"/>
    </row>
    <row r="5" spans="1:9" ht="15" customHeight="1" x14ac:dyDescent="0.25">
      <c r="A5" s="31"/>
      <c r="B5" s="51" t="s">
        <v>9</v>
      </c>
      <c r="C5" s="17">
        <v>325000</v>
      </c>
      <c r="D5" s="18">
        <f>C5*(1+'Growth Factors'!$C$3)*'Growth Factors'!$C6</f>
        <v>341761.875</v>
      </c>
      <c r="E5" s="18">
        <f>D5*(1+'Growth Factors'!$C$3)*'Growth Factors'!$C6</f>
        <v>359388.24370312504</v>
      </c>
      <c r="F5" s="18">
        <f>E5*(1+'Growth Factors'!$C$3)*'Growth Factors'!$C6</f>
        <v>377923.69237211376</v>
      </c>
      <c r="G5" s="18">
        <f>F5*(1+'Growth Factors'!$C$3)*'Growth Factors'!$C6</f>
        <v>397415.10680620553</v>
      </c>
      <c r="H5" s="19">
        <f>SUM(D5:G5)</f>
        <v>1476488.9178814443</v>
      </c>
      <c r="I5" s="3"/>
    </row>
    <row r="6" spans="1:9" x14ac:dyDescent="0.25">
      <c r="A6" s="31"/>
      <c r="B6" s="52" t="s">
        <v>6</v>
      </c>
      <c r="C6" s="20">
        <v>275000</v>
      </c>
      <c r="D6" s="21">
        <f>C6*(1+'Growth Factors'!$C$3)*'Growth Factors'!$C7</f>
        <v>275412.5</v>
      </c>
      <c r="E6" s="21">
        <f>D6*(1+'Growth Factors'!$C$3)*'Growth Factors'!$C7</f>
        <v>275825.61875000002</v>
      </c>
      <c r="F6" s="21">
        <f>E6*(1+'Growth Factors'!$C$3)*'Growth Factors'!$C7</f>
        <v>276239.35717812506</v>
      </c>
      <c r="G6" s="21">
        <f>F6*(1+'Growth Factors'!$C$3)*'Growth Factors'!$C7</f>
        <v>276653.71621389227</v>
      </c>
      <c r="H6" s="22">
        <f t="shared" ref="H6:H7" si="0">SUM(D6:G6)</f>
        <v>1104131.1921420174</v>
      </c>
      <c r="I6" s="3"/>
    </row>
    <row r="7" spans="1:9" x14ac:dyDescent="0.25">
      <c r="A7" s="31"/>
      <c r="B7" s="50" t="s">
        <v>7</v>
      </c>
      <c r="C7" s="20">
        <v>200000</v>
      </c>
      <c r="D7" s="21">
        <f>C7*(1+'Growth Factors'!$C$3)*'Growth Factors'!$C8</f>
        <v>170255</v>
      </c>
      <c r="E7" s="21">
        <f>D7*(1+'Growth Factors'!$C$3)*'Growth Factors'!$C8</f>
        <v>144933.825125</v>
      </c>
      <c r="F7" s="21">
        <f>E7*(1+'Growth Factors'!$C$3)*'Growth Factors'!$C8</f>
        <v>123378.54198328438</v>
      </c>
      <c r="G7" s="21">
        <f>F7*(1+'Growth Factors'!$C$3)*'Growth Factors'!$C8</f>
        <v>105029.0683268204</v>
      </c>
      <c r="H7" s="22">
        <f t="shared" si="0"/>
        <v>543596.43543510477</v>
      </c>
      <c r="I7" s="3"/>
    </row>
    <row r="8" spans="1:9" ht="21" customHeight="1" thickBot="1" x14ac:dyDescent="0.3">
      <c r="A8" s="31"/>
      <c r="B8" s="5"/>
      <c r="C8" s="11"/>
      <c r="D8" s="11"/>
      <c r="E8" s="16"/>
      <c r="F8" s="12"/>
      <c r="G8" s="13" t="s">
        <v>11</v>
      </c>
      <c r="H8" s="28">
        <f>SUM(H5:H7)</f>
        <v>3124216.5454585664</v>
      </c>
      <c r="I8" s="3"/>
    </row>
    <row r="9" spans="1:9" ht="15.75" thickTop="1" x14ac:dyDescent="0.25">
      <c r="A9" s="29"/>
      <c r="B9" s="14"/>
      <c r="C9" s="14"/>
      <c r="D9" s="15"/>
      <c r="E9" s="14"/>
      <c r="F9" s="14"/>
      <c r="G9" s="14"/>
      <c r="H9" s="14"/>
      <c r="I9" s="4"/>
    </row>
    <row r="10" spans="1:9" ht="19.5" customHeight="1" x14ac:dyDescent="0.25">
      <c r="D10" s="6"/>
      <c r="E10" s="32"/>
    </row>
    <row r="11" spans="1:9" ht="12.75" customHeight="1" x14ac:dyDescent="0.25">
      <c r="B11" s="47" t="s">
        <v>30</v>
      </c>
      <c r="D11" s="33"/>
      <c r="E11" s="34"/>
      <c r="F11" s="34"/>
      <c r="G11" s="34"/>
    </row>
    <row r="12" spans="1:9" x14ac:dyDescent="0.25">
      <c r="B12" s="48">
        <f>'Growth Factors'!$C$3</f>
        <v>1.5E-3</v>
      </c>
      <c r="D12" s="34"/>
      <c r="E12" s="34"/>
      <c r="F12" s="34"/>
      <c r="G12" s="34"/>
    </row>
    <row r="13" spans="1:9" x14ac:dyDescent="0.25">
      <c r="D13" s="34"/>
      <c r="E13" s="34"/>
      <c r="F13" s="34"/>
      <c r="G13" s="34"/>
    </row>
    <row r="16" spans="1:9" ht="18.75" x14ac:dyDescent="0.3">
      <c r="D16" s="63" t="s">
        <v>23</v>
      </c>
      <c r="E16" s="63"/>
      <c r="F16" s="63"/>
      <c r="G16" s="63"/>
    </row>
    <row r="17" spans="3:7" x14ac:dyDescent="0.25">
      <c r="C17" s="53"/>
      <c r="D17" s="54"/>
      <c r="E17" s="42" t="s">
        <v>20</v>
      </c>
      <c r="F17" s="42" t="s">
        <v>21</v>
      </c>
      <c r="G17" s="42" t="s">
        <v>22</v>
      </c>
    </row>
    <row r="18" spans="3:7" x14ac:dyDescent="0.25">
      <c r="C18" s="64" t="s">
        <v>32</v>
      </c>
      <c r="D18" s="39"/>
      <c r="E18" s="40">
        <f>H5</f>
        <v>1476488.9178814443</v>
      </c>
      <c r="F18" s="40">
        <f>H6</f>
        <v>1104131.1921420174</v>
      </c>
      <c r="G18" s="40">
        <f>H7</f>
        <v>543596.43543510477</v>
      </c>
    </row>
    <row r="19" spans="3:7" x14ac:dyDescent="0.25">
      <c r="C19" s="65"/>
      <c r="D19" s="41">
        <v>2.5000000000000001E-3</v>
      </c>
      <c r="E19" s="39"/>
      <c r="F19" s="39"/>
      <c r="G19" s="39"/>
    </row>
    <row r="20" spans="3:7" x14ac:dyDescent="0.25">
      <c r="C20" s="65"/>
      <c r="D20" s="41">
        <v>5.0000000000000001E-3</v>
      </c>
      <c r="E20" s="39"/>
      <c r="F20" s="39"/>
      <c r="G20" s="39"/>
    </row>
    <row r="21" spans="3:7" x14ac:dyDescent="0.25">
      <c r="C21" s="65"/>
      <c r="D21" s="41"/>
      <c r="E21" s="39"/>
      <c r="F21" s="39"/>
      <c r="G21" s="39"/>
    </row>
    <row r="22" spans="3:7" x14ac:dyDescent="0.25">
      <c r="C22" s="65"/>
      <c r="D22" s="41"/>
      <c r="E22" s="39"/>
      <c r="F22" s="39"/>
      <c r="G22" s="39"/>
    </row>
    <row r="23" spans="3:7" x14ac:dyDescent="0.25">
      <c r="C23" s="65"/>
      <c r="D23" s="41"/>
      <c r="E23" s="39"/>
      <c r="F23" s="39"/>
      <c r="G23" s="39"/>
    </row>
    <row r="24" spans="3:7" x14ac:dyDescent="0.25">
      <c r="C24" s="65"/>
      <c r="D24" s="41"/>
      <c r="E24" s="39"/>
      <c r="F24" s="39"/>
      <c r="G24" s="39"/>
    </row>
    <row r="25" spans="3:7" x14ac:dyDescent="0.25">
      <c r="C25" s="65"/>
      <c r="D25" s="41"/>
      <c r="E25" s="39"/>
      <c r="F25" s="39"/>
      <c r="G25" s="39"/>
    </row>
    <row r="26" spans="3:7" x14ac:dyDescent="0.25">
      <c r="C26" s="65"/>
      <c r="D26" s="41"/>
      <c r="E26" s="39"/>
      <c r="F26" s="39"/>
      <c r="G26" s="39"/>
    </row>
    <row r="27" spans="3:7" x14ac:dyDescent="0.25">
      <c r="C27" s="65"/>
      <c r="D27" s="41"/>
      <c r="E27" s="39"/>
      <c r="F27" s="39"/>
      <c r="G27" s="39"/>
    </row>
    <row r="28" spans="3:7" x14ac:dyDescent="0.25">
      <c r="C28" s="66"/>
      <c r="D28" s="41"/>
      <c r="E28" s="39"/>
      <c r="F28" s="39"/>
      <c r="G28" s="39"/>
    </row>
  </sheetData>
  <mergeCells count="3">
    <mergeCell ref="B2:I2"/>
    <mergeCell ref="D16:G16"/>
    <mergeCell ref="C18:C28"/>
  </mergeCells>
  <phoneticPr fontId="0" type="noConversion"/>
  <printOptions horizontalCentered="1"/>
  <pageMargins left="0.75" right="0.75" top="1" bottom="1" header="0.5" footer="0.5"/>
  <pageSetup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C9"/>
  <sheetViews>
    <sheetView zoomScale="120" zoomScaleNormal="120" workbookViewId="0">
      <selection activeCell="F27" sqref="F27"/>
    </sheetView>
  </sheetViews>
  <sheetFormatPr defaultRowHeight="15" x14ac:dyDescent="0.25"/>
  <cols>
    <col min="1" max="1" width="9.140625" style="7"/>
    <col min="2" max="2" width="31" style="7" customWidth="1"/>
    <col min="3" max="16384" width="9.140625" style="7"/>
  </cols>
  <sheetData>
    <row r="3" spans="2:3" ht="15.75" thickBot="1" x14ac:dyDescent="0.3">
      <c r="B3" s="1" t="s">
        <v>31</v>
      </c>
      <c r="C3" s="25">
        <v>1.5E-3</v>
      </c>
    </row>
    <row r="4" spans="2:3" ht="15.75" thickBot="1" x14ac:dyDescent="0.3">
      <c r="B4" s="26"/>
      <c r="C4" s="27"/>
    </row>
    <row r="5" spans="2:3" ht="21" customHeight="1" x14ac:dyDescent="0.25">
      <c r="B5" s="2" t="s">
        <v>5</v>
      </c>
      <c r="C5" s="3"/>
    </row>
    <row r="6" spans="2:3" x14ac:dyDescent="0.25">
      <c r="B6" s="55" t="s">
        <v>9</v>
      </c>
      <c r="C6" s="23">
        <v>1.05</v>
      </c>
    </row>
    <row r="7" spans="2:3" x14ac:dyDescent="0.25">
      <c r="B7" s="56" t="s">
        <v>6</v>
      </c>
      <c r="C7" s="24">
        <v>1</v>
      </c>
    </row>
    <row r="8" spans="2:3" x14ac:dyDescent="0.25">
      <c r="B8" s="56" t="s">
        <v>7</v>
      </c>
      <c r="C8" s="24">
        <v>0.85</v>
      </c>
    </row>
    <row r="9" spans="2:3" x14ac:dyDescent="0.25">
      <c r="B9" s="29"/>
      <c r="C9" s="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"/>
  <sheetViews>
    <sheetView tabSelected="1" workbookViewId="0">
      <selection activeCell="A11" sqref="A11"/>
    </sheetView>
  </sheetViews>
  <sheetFormatPr defaultRowHeight="15" x14ac:dyDescent="0.25"/>
  <cols>
    <col min="1" max="1" width="14.7109375" style="7" customWidth="1"/>
    <col min="2" max="2" width="9.140625" style="7"/>
    <col min="3" max="3" width="20.28515625" style="7" customWidth="1"/>
    <col min="4" max="16384" width="9.140625" style="7"/>
  </cols>
  <sheetData>
    <row r="1" spans="1:5" ht="54.75" customHeight="1" x14ac:dyDescent="0.45">
      <c r="A1" s="43"/>
      <c r="B1" s="44"/>
      <c r="C1" s="44"/>
      <c r="D1" s="44"/>
      <c r="E1" s="44"/>
    </row>
    <row r="2" spans="1:5" ht="28.5" x14ac:dyDescent="0.45">
      <c r="A2" s="43" t="s">
        <v>33</v>
      </c>
      <c r="B2" s="44"/>
      <c r="C2" s="44"/>
      <c r="D2" s="44"/>
      <c r="E2" s="44"/>
    </row>
    <row r="4" spans="1:5" ht="29.25" customHeight="1" x14ac:dyDescent="0.25">
      <c r="A4" s="57" t="s">
        <v>24</v>
      </c>
      <c r="B4" s="57" t="s">
        <v>17</v>
      </c>
      <c r="C4" s="58" t="s">
        <v>29</v>
      </c>
      <c r="D4" s="57" t="s">
        <v>18</v>
      </c>
      <c r="E4" s="57" t="s">
        <v>19</v>
      </c>
    </row>
    <row r="5" spans="1:5" ht="26.25" customHeight="1" x14ac:dyDescent="0.25">
      <c r="A5" s="35" t="s">
        <v>13</v>
      </c>
      <c r="B5" s="36">
        <v>21.5</v>
      </c>
      <c r="C5" s="45" t="s">
        <v>25</v>
      </c>
      <c r="D5" s="35">
        <v>0</v>
      </c>
      <c r="E5" s="36">
        <f>B5*D5</f>
        <v>0</v>
      </c>
    </row>
    <row r="6" spans="1:5" ht="26.25" customHeight="1" x14ac:dyDescent="0.25">
      <c r="A6" s="37" t="s">
        <v>14</v>
      </c>
      <c r="B6" s="38">
        <v>23</v>
      </c>
      <c r="C6" s="46" t="s">
        <v>26</v>
      </c>
      <c r="D6" s="37">
        <v>0</v>
      </c>
      <c r="E6" s="38">
        <f t="shared" ref="E6:E8" si="0">B6*D6</f>
        <v>0</v>
      </c>
    </row>
    <row r="7" spans="1:5" ht="26.25" customHeight="1" x14ac:dyDescent="0.25">
      <c r="A7" s="37" t="s">
        <v>15</v>
      </c>
      <c r="B7" s="38">
        <v>20</v>
      </c>
      <c r="C7" s="46" t="s">
        <v>27</v>
      </c>
      <c r="D7" s="37">
        <v>0</v>
      </c>
      <c r="E7" s="38">
        <f t="shared" si="0"/>
        <v>0</v>
      </c>
    </row>
    <row r="8" spans="1:5" ht="26.25" customHeight="1" x14ac:dyDescent="0.25">
      <c r="A8" s="37" t="s">
        <v>16</v>
      </c>
      <c r="B8" s="38">
        <v>19.5</v>
      </c>
      <c r="C8" s="46" t="s">
        <v>28</v>
      </c>
      <c r="D8" s="37">
        <v>32</v>
      </c>
      <c r="E8" s="38">
        <f t="shared" si="0"/>
        <v>624</v>
      </c>
    </row>
    <row r="9" spans="1:5" ht="26.25" customHeight="1" x14ac:dyDescent="0.25">
      <c r="A9" s="59"/>
      <c r="B9" s="59"/>
      <c r="C9" s="59"/>
      <c r="D9" s="60">
        <f>SUM(D5:D8)</f>
        <v>32</v>
      </c>
      <c r="E9" s="61">
        <f>SUM(E5:E8)</f>
        <v>624</v>
      </c>
    </row>
  </sheetData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56AA54391DBD4FA915A61EB4CD85F5" ma:contentTypeVersion="10" ma:contentTypeDescription="Create a new document." ma:contentTypeScope="" ma:versionID="6da5975b8ff401a0d5bcbde6e13d3e18">
  <xsd:schema xmlns:xsd="http://www.w3.org/2001/XMLSchema" xmlns:xs="http://www.w3.org/2001/XMLSchema" xmlns:p="http://schemas.microsoft.com/office/2006/metadata/properties" xmlns:ns2="0f3a39ba-5f65-44c3-864e-d3035d8378c1" targetNamespace="http://schemas.microsoft.com/office/2006/metadata/properties" ma:root="true" ma:fieldsID="a6b840a22651998876d14e5b105cd02d" ns2:_="">
    <xsd:import namespace="0f3a39ba-5f65-44c3-864e-d3035d8378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3a39ba-5f65-44c3-864e-d3035d8378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AB5C25-E98C-4EA3-A9C8-F532947CD750}"/>
</file>

<file path=customXml/itemProps2.xml><?xml version="1.0" encoding="utf-8"?>
<ds:datastoreItem xmlns:ds="http://schemas.openxmlformats.org/officeDocument/2006/customXml" ds:itemID="{35440362-2DD5-404F-9407-7F02AEDCE33E}"/>
</file>

<file path=customXml/itemProps3.xml><?xml version="1.0" encoding="utf-8"?>
<ds:datastoreItem xmlns:ds="http://schemas.openxmlformats.org/officeDocument/2006/customXml" ds:itemID="{236DB5BE-109D-430E-8B4A-A457CB84E3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Forecast</vt:lpstr>
      <vt:lpstr>Growth Factors</vt:lpstr>
      <vt:lpstr>Crew1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2021-08-01T22:11:10Z</dcterms:created>
  <dcterms:modified xsi:type="dcterms:W3CDTF">2022-03-08T21:17:05Z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0x010100BB56AA54391DBD4FA915A61EB4CD85F5</vt:lpwstr>
  </property>
</Properties>
</file>