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ffice2022\2022_Chap09\09_Data\"/>
    </mc:Choice>
  </mc:AlternateContent>
  <xr:revisionPtr revIDLastSave="0" documentId="13_ncr:1_{97584E3D-53F7-4CE1-AB1D-7963EAB68786}" xr6:coauthVersionLast="47" xr6:coauthVersionMax="47" xr10:uidLastSave="{00000000-0000-0000-0000-000000000000}"/>
  <bookViews>
    <workbookView xWindow="-120" yWindow="-120" windowWidth="38640" windowHeight="21240" activeTab="5" xr2:uid="{A9D3ED30-16D5-4D68-A9F5-7C8408AD4A05}"/>
  </bookViews>
  <sheets>
    <sheet name="Complaints" sheetId="8" r:id="rId1"/>
    <sheet name="Arrays" sheetId="7" r:id="rId2"/>
    <sheet name="Concierge Services" sheetId="6" r:id="rId3"/>
    <sheet name="P&amp;L" sheetId="5" r:id="rId4"/>
    <sheet name="Rates" sheetId="3" r:id="rId5"/>
    <sheet name="Rental Income" sheetId="4" r:id="rId6"/>
    <sheet name="Rental Info" sheetId="2" r:id="rId7"/>
  </sheets>
  <definedNames>
    <definedName name="Bicycle_Rental">'Concierge Services'!$B$4</definedName>
    <definedName name="Cleaning_fee">'P&amp;L'!$H$6</definedName>
    <definedName name="Housekeeping">'Concierge Services'!$B$5</definedName>
    <definedName name="Onsite_utilities">'P&amp;L'!$H$7</definedName>
    <definedName name="Onsite_visits_and_follow_up">'P&amp;L'!$H$9</definedName>
    <definedName name="Personal_Shopper">'Concierge Services'!$B$6</definedName>
    <definedName name="Registration_and_local_fees">'P&amp;L'!$H$5</definedName>
    <definedName name="Replenishment_of_supplies">'P&amp;L'!$H$8</definedName>
    <definedName name="solver_cvg" localSheetId="2" hidden="1">0.0001</definedName>
    <definedName name="solver_drv" localSheetId="2" hidden="1">2</definedName>
    <definedName name="solver_eng" localSheetId="2" hidden="1">1</definedName>
    <definedName name="solver_est" localSheetId="2" hidden="1">1</definedName>
    <definedName name="solver_itr" localSheetId="2" hidden="1">2147483647</definedName>
    <definedName name="solver_lhs1" localSheetId="2" hidden="1">'Concierge Services'!$B$4</definedName>
    <definedName name="solver_lhs2" localSheetId="2" hidden="1">'Concierge Services'!$B$6</definedName>
    <definedName name="solver_mip" localSheetId="2" hidden="1">2147483647</definedName>
    <definedName name="solver_mni" localSheetId="2" hidden="1">30</definedName>
    <definedName name="solver_mrt" localSheetId="2" hidden="1">0.075</definedName>
    <definedName name="solver_msl" localSheetId="2" hidden="1">2</definedName>
    <definedName name="solver_neg" localSheetId="2" hidden="1">1</definedName>
    <definedName name="solver_nod" localSheetId="2" hidden="1">2147483647</definedName>
    <definedName name="solver_num" localSheetId="2" hidden="1">0</definedName>
    <definedName name="solver_nwt" localSheetId="2" hidden="1">1</definedName>
    <definedName name="solver_pre" localSheetId="2" hidden="1">0.000001</definedName>
    <definedName name="solver_rbv" localSheetId="2" hidden="1">2</definedName>
    <definedName name="solver_rel1" localSheetId="2" hidden="1">3</definedName>
    <definedName name="solver_rel2" localSheetId="2" hidden="1">3</definedName>
    <definedName name="solver_rhs1" localSheetId="2" hidden="1">60</definedName>
    <definedName name="solver_rhs2" localSheetId="2" hidden="1">65</definedName>
    <definedName name="solver_rlx" localSheetId="2" hidden="1">2</definedName>
    <definedName name="solver_rsd" localSheetId="2" hidden="1">0</definedName>
    <definedName name="solver_scl" localSheetId="2" hidden="1">2</definedName>
    <definedName name="solver_sho" localSheetId="2" hidden="1">2</definedName>
    <definedName name="solver_ssz" localSheetId="2" hidden="1">100</definedName>
    <definedName name="solver_tim" localSheetId="2" hidden="1">2147483647</definedName>
    <definedName name="solver_tol" localSheetId="2" hidden="1">0.01</definedName>
    <definedName name="solver_typ" localSheetId="2" hidden="1">1</definedName>
    <definedName name="solver_val" localSheetId="2" hidden="1">0</definedName>
    <definedName name="solver_ver" localSheetId="2" hidden="1">3</definedName>
    <definedName name="Theater_Reservations">'Concierge Services'!$B$7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6" l="1"/>
  <c r="D7" i="6"/>
  <c r="D6" i="6"/>
  <c r="D5" i="6"/>
  <c r="D4" i="6"/>
  <c r="H6" i="4"/>
  <c r="I6" i="4"/>
  <c r="D5" i="5" s="1"/>
  <c r="H7" i="4"/>
  <c r="I7" i="4"/>
  <c r="H9" i="4"/>
  <c r="I9" i="4"/>
  <c r="H8" i="4"/>
  <c r="I8" i="4"/>
  <c r="H16" i="4"/>
  <c r="I16" i="4"/>
  <c r="H13" i="4"/>
  <c r="I13" i="4"/>
  <c r="H14" i="4"/>
  <c r="I14" i="4"/>
  <c r="D8" i="5" s="1"/>
  <c r="H15" i="4"/>
  <c r="I15" i="4"/>
  <c r="H17" i="4"/>
  <c r="I17" i="4"/>
  <c r="H20" i="4"/>
  <c r="I20" i="4"/>
  <c r="H18" i="4"/>
  <c r="I18" i="4"/>
  <c r="H21" i="4"/>
  <c r="I21" i="4"/>
  <c r="H19" i="4"/>
  <c r="I19" i="4"/>
  <c r="D9" i="5" s="1"/>
  <c r="H29" i="4"/>
  <c r="I29" i="4"/>
  <c r="H30" i="4"/>
  <c r="I30" i="4"/>
  <c r="H28" i="4"/>
  <c r="I28" i="4"/>
  <c r="D12" i="5" s="1"/>
  <c r="H12" i="4"/>
  <c r="I12" i="4"/>
  <c r="H11" i="4"/>
  <c r="I11" i="4"/>
  <c r="H10" i="4"/>
  <c r="I10" i="4"/>
  <c r="D7" i="5" s="1"/>
  <c r="H27" i="4"/>
  <c r="I27" i="4"/>
  <c r="H25" i="4"/>
  <c r="C11" i="5" s="1"/>
  <c r="I25" i="4"/>
  <c r="H26" i="4"/>
  <c r="I26" i="4"/>
  <c r="H22" i="4"/>
  <c r="C10" i="5" s="1"/>
  <c r="I22" i="4"/>
  <c r="H24" i="4"/>
  <c r="I24" i="4"/>
  <c r="H23" i="4"/>
  <c r="I23" i="4"/>
  <c r="D10" i="5" s="1"/>
  <c r="H5" i="4"/>
  <c r="C5" i="5" s="1"/>
  <c r="I5" i="4"/>
  <c r="G5" i="4"/>
  <c r="B5" i="5" s="1"/>
  <c r="G6" i="4"/>
  <c r="G7" i="4"/>
  <c r="G9" i="4"/>
  <c r="G8" i="4"/>
  <c r="G16" i="4"/>
  <c r="G13" i="4"/>
  <c r="B8" i="5" s="1"/>
  <c r="G14" i="4"/>
  <c r="G15" i="4"/>
  <c r="G17" i="4"/>
  <c r="B9" i="5" s="1"/>
  <c r="G20" i="4"/>
  <c r="G18" i="4"/>
  <c r="G21" i="4"/>
  <c r="G19" i="4"/>
  <c r="G29" i="4"/>
  <c r="G30" i="4"/>
  <c r="G28" i="4"/>
  <c r="B12" i="5" s="1"/>
  <c r="G12" i="4"/>
  <c r="G11" i="4"/>
  <c r="B7" i="5" s="1"/>
  <c r="G10" i="4"/>
  <c r="G27" i="4"/>
  <c r="G25" i="4"/>
  <c r="G26" i="4"/>
  <c r="G22" i="4"/>
  <c r="G24" i="4"/>
  <c r="G23" i="4"/>
  <c r="E29" i="5"/>
  <c r="E28" i="5"/>
  <c r="E27" i="5"/>
  <c r="E26" i="5"/>
  <c r="E25" i="5"/>
  <c r="E24" i="5"/>
  <c r="E23" i="5"/>
  <c r="E22" i="5"/>
  <c r="D38" i="3"/>
  <c r="D37" i="3"/>
  <c r="D36" i="3"/>
  <c r="B10" i="5" l="1"/>
  <c r="E10" i="5" s="1"/>
  <c r="C12" i="5"/>
  <c r="E12" i="5" s="1"/>
  <c r="C7" i="5"/>
  <c r="E7" i="5" s="1"/>
  <c r="B11" i="5"/>
  <c r="C8" i="5"/>
  <c r="E8" i="5" s="1"/>
  <c r="C9" i="5"/>
  <c r="D11" i="5"/>
  <c r="D8" i="6"/>
  <c r="E9" i="5"/>
  <c r="E11" i="5"/>
  <c r="D6" i="5"/>
  <c r="C6" i="5"/>
  <c r="C13" i="5" s="1"/>
  <c r="B6" i="5"/>
  <c r="E6" i="5" s="1"/>
  <c r="D13" i="5"/>
  <c r="D20" i="5" s="1"/>
  <c r="E5" i="5"/>
  <c r="B13" i="5" l="1"/>
  <c r="B19" i="5" s="1"/>
  <c r="D18" i="5"/>
  <c r="D17" i="5"/>
  <c r="D21" i="5"/>
  <c r="D19" i="5"/>
  <c r="E13" i="5"/>
  <c r="C20" i="5"/>
  <c r="C17" i="5"/>
  <c r="C19" i="5"/>
  <c r="C21" i="5"/>
  <c r="C18" i="5"/>
  <c r="B17" i="5" l="1"/>
  <c r="E17" i="5" s="1"/>
  <c r="B20" i="5"/>
  <c r="E20" i="5" s="1"/>
  <c r="B18" i="5"/>
  <c r="E18" i="5" s="1"/>
  <c r="B21" i="5"/>
  <c r="E21" i="5" s="1"/>
  <c r="D30" i="5"/>
  <c r="D32" i="5" s="1"/>
  <c r="D33" i="5" s="1"/>
  <c r="C30" i="5"/>
  <c r="C32" i="5" s="1"/>
  <c r="C33" i="5" s="1"/>
  <c r="E19" i="5"/>
  <c r="B30" i="5" l="1"/>
  <c r="B32" i="5" s="1"/>
  <c r="B33" i="5" s="1"/>
  <c r="E30" i="5"/>
  <c r="E32" i="5" s="1"/>
  <c r="E33" i="5" s="1"/>
</calcChain>
</file>

<file path=xl/sharedStrings.xml><?xml version="1.0" encoding="utf-8"?>
<sst xmlns="http://schemas.openxmlformats.org/spreadsheetml/2006/main" count="354" uniqueCount="152">
  <si>
    <t>Perfect Vacation Rentals</t>
  </si>
  <si>
    <t>Rental Days by Property</t>
  </si>
  <si>
    <t>Rental Name</t>
  </si>
  <si>
    <t>Location</t>
  </si>
  <si>
    <t>State</t>
  </si>
  <si>
    <t>Bedrooms</t>
  </si>
  <si>
    <t>Baths</t>
  </si>
  <si>
    <t>Days Rented Last Year</t>
  </si>
  <si>
    <t>Hilltop GetAway</t>
  </si>
  <si>
    <t>Galena</t>
  </si>
  <si>
    <t>IL</t>
  </si>
  <si>
    <t>Treetop Cabin</t>
  </si>
  <si>
    <t>Chalet Soleil</t>
  </si>
  <si>
    <t>Bass Lake</t>
  </si>
  <si>
    <t>IN</t>
  </si>
  <si>
    <t>Lakeside Cottage</t>
  </si>
  <si>
    <t>Beverly Shores</t>
  </si>
  <si>
    <t>Serenity Suite</t>
  </si>
  <si>
    <t>Lakeview 1</t>
  </si>
  <si>
    <t>Sawyer</t>
  </si>
  <si>
    <t>MI</t>
  </si>
  <si>
    <t>Lakeview 2</t>
  </si>
  <si>
    <t>Buchanan</t>
  </si>
  <si>
    <t>Lakeview 3</t>
  </si>
  <si>
    <t>New Buffalo</t>
  </si>
  <si>
    <t>Seaside Villa</t>
  </si>
  <si>
    <t>Forestview Suite</t>
  </si>
  <si>
    <t>Cass Lake</t>
  </si>
  <si>
    <t>MN</t>
  </si>
  <si>
    <t>Our Weekend Cottage</t>
  </si>
  <si>
    <t>Walker</t>
  </si>
  <si>
    <t>Wilderness Suite</t>
  </si>
  <si>
    <t>Eagan</t>
  </si>
  <si>
    <t>Eastern Vista</t>
  </si>
  <si>
    <t>Lake Geneva</t>
  </si>
  <si>
    <t>WI</t>
  </si>
  <si>
    <t>Garden Suite</t>
  </si>
  <si>
    <t>Lakeside Cabin West</t>
  </si>
  <si>
    <t>Delavan</t>
  </si>
  <si>
    <t>Hilltop Vista</t>
  </si>
  <si>
    <t>Louisville</t>
  </si>
  <si>
    <t>KY</t>
  </si>
  <si>
    <t>Our Stable</t>
  </si>
  <si>
    <t>Lexington</t>
  </si>
  <si>
    <t>Jack's Home</t>
  </si>
  <si>
    <t>Bardstown</t>
  </si>
  <si>
    <t>Music Haven</t>
  </si>
  <si>
    <t>Nashville</t>
  </si>
  <si>
    <t>TN</t>
  </si>
  <si>
    <t>Passing Through Junction</t>
  </si>
  <si>
    <t>Chattanooga</t>
  </si>
  <si>
    <t>Smoky View</t>
  </si>
  <si>
    <t>Gatlinburg</t>
  </si>
  <si>
    <t>Lively Times</t>
  </si>
  <si>
    <t>Branson</t>
  </si>
  <si>
    <t>MO</t>
  </si>
  <si>
    <t>Lazy Days</t>
  </si>
  <si>
    <t>Lake Ozark</t>
  </si>
  <si>
    <t>History Past</t>
  </si>
  <si>
    <t>Hannibal</t>
  </si>
  <si>
    <t>Published Daily Rate</t>
  </si>
  <si>
    <t>Rate</t>
  </si>
  <si>
    <t>Median Rent</t>
  </si>
  <si>
    <t>Number of Properties</t>
  </si>
  <si>
    <t>Most Common Rent Amount</t>
  </si>
  <si>
    <t>June</t>
  </si>
  <si>
    <t>July</t>
  </si>
  <si>
    <t>August</t>
  </si>
  <si>
    <t>June
Income</t>
  </si>
  <si>
    <t>July
Income</t>
  </si>
  <si>
    <t>August
Income</t>
  </si>
  <si>
    <t>Totals</t>
  </si>
  <si>
    <t>Profit and Loss Statement, June through August</t>
  </si>
  <si>
    <t>Rental Revenue by State</t>
  </si>
  <si>
    <t>Total</t>
  </si>
  <si>
    <t>Variable Cost</t>
  </si>
  <si>
    <t>Illinois</t>
  </si>
  <si>
    <t>Registration and local fees</t>
  </si>
  <si>
    <t>Indiana</t>
  </si>
  <si>
    <t>Cleaning fee</t>
  </si>
  <si>
    <t>Michigan</t>
  </si>
  <si>
    <t>Minnesota</t>
  </si>
  <si>
    <t>Replenishment of supplies</t>
  </si>
  <si>
    <t>Wisconsin</t>
  </si>
  <si>
    <t>Onsite visits and follow-up</t>
  </si>
  <si>
    <t>Total Revenue</t>
  </si>
  <si>
    <t>Operation and Fixed Expenses</t>
  </si>
  <si>
    <t>Onsite utilities</t>
  </si>
  <si>
    <t>Salaries and wages</t>
  </si>
  <si>
    <t>Payroll taxes</t>
  </si>
  <si>
    <t>Web hosting and marketing</t>
  </si>
  <si>
    <t>Accounting and legal services</t>
  </si>
  <si>
    <t>Office rent</t>
  </si>
  <si>
    <t>Office utilities</t>
  </si>
  <si>
    <t>Insurance</t>
  </si>
  <si>
    <t>Real estate taxes</t>
  </si>
  <si>
    <t>Total Expenses</t>
  </si>
  <si>
    <t>Income Before Taxes</t>
  </si>
  <si>
    <t>Profit Margin</t>
  </si>
  <si>
    <t>Rental Income by Property</t>
  </si>
  <si>
    <t>Kentucky</t>
  </si>
  <si>
    <t>Missouri</t>
  </si>
  <si>
    <t>Tennessee</t>
  </si>
  <si>
    <t>Concierge Service</t>
  </si>
  <si>
    <t>Bicycle Rental</t>
  </si>
  <si>
    <t>Theater Reservations</t>
  </si>
  <si>
    <t>Housekeeping</t>
  </si>
  <si>
    <t>Personal Shopper</t>
  </si>
  <si>
    <t>Concierge Service Analysis</t>
  </si>
  <si>
    <t>Average Fee</t>
  </si>
  <si>
    <t>Times Used</t>
  </si>
  <si>
    <t>Total Fees</t>
  </si>
  <si>
    <t>Total 
Expenses</t>
  </si>
  <si>
    <t>Net 
Income</t>
  </si>
  <si>
    <t>Possible Total Revenue Levels</t>
  </si>
  <si>
    <t>Possible Total Expense Levels</t>
  </si>
  <si>
    <t>Perfect Rentals</t>
  </si>
  <si>
    <t>Recommended Start-Up Items for New Property</t>
  </si>
  <si>
    <t>Code</t>
  </si>
  <si>
    <t>Item</t>
  </si>
  <si>
    <t>Cost</t>
  </si>
  <si>
    <t>Required</t>
  </si>
  <si>
    <t>PR001</t>
  </si>
  <si>
    <t>Night lights</t>
  </si>
  <si>
    <t>PR002</t>
  </si>
  <si>
    <t>Towels, sets</t>
  </si>
  <si>
    <t>PR003</t>
  </si>
  <si>
    <t>Folding chair</t>
  </si>
  <si>
    <t>PR004</t>
  </si>
  <si>
    <t>Portable table/tray</t>
  </si>
  <si>
    <t>PR005</t>
  </si>
  <si>
    <t>Bed sheets, sets</t>
  </si>
  <si>
    <t>PR006</t>
  </si>
  <si>
    <t>Drinking glasses</t>
  </si>
  <si>
    <t>PR007</t>
  </si>
  <si>
    <t>Utensils, sets</t>
  </si>
  <si>
    <t>PR008</t>
  </si>
  <si>
    <t>Step stool</t>
  </si>
  <si>
    <t>PR009</t>
  </si>
  <si>
    <t>Coffee mugs</t>
  </si>
  <si>
    <t>PR010</t>
  </si>
  <si>
    <t>Dinners plates</t>
  </si>
  <si>
    <t>PR011</t>
  </si>
  <si>
    <t>Wine glasses</t>
  </si>
  <si>
    <t>Preferred</t>
  </si>
  <si>
    <t>Total at Required Level</t>
  </si>
  <si>
    <t>Total at Preferred Level</t>
  </si>
  <si>
    <t>Rate - Median</t>
  </si>
  <si>
    <t>Average Difference</t>
  </si>
  <si>
    <t>PVR Complaint Calls</t>
  </si>
  <si>
    <t>Month</t>
  </si>
  <si>
    <t>Complaints Handled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</si>
</sst>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%"/>
    <numFmt numFmtId="166" formatCode="_(&quot;$&quot;* #,##0_);_(&quot;$&quot;* \(#,##0\);_(&quot;$&quot;* &quot;-&quot;??_);_(@_)"/>
    <numFmt numFmtId="167" formatCode="&quot;$&quot;#,##0.00"/>
    <numFmt numFmtId="168" formatCode="m/d/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  <font>
      <b/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b/>
      <i/>
      <sz val="20"/>
      <color theme="1"/>
      <name val="Calibri"/>
      <family val="2"/>
      <scheme val="minor"/>
    </font>
    <font>
      <b/>
      <i/>
      <sz val="16"/>
      <name val="Calibri"/>
      <family val="2"/>
      <scheme val="minor"/>
    </font>
    <font>
      <b/>
      <sz val="11"/>
      <color theme="1"/>
      <name val="Calibri"/>
      <family val="2"/>
    </font>
    <font>
      <b/>
      <i/>
      <sz val="14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theme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1" fillId="2" borderId="0" applyNumberFormat="0" applyBorder="0" applyAlignment="0" applyProtection="0"/>
    <xf numFmtId="0" fontId="7" fillId="0" borderId="0"/>
    <xf numFmtId="0" fontId="12" fillId="0" borderId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</cellStyleXfs>
  <cellXfs count="130">
    <xf numFmtId="0" fontId="0" fillId="0" borderId="0" xfId="0"/>
    <xf numFmtId="14" fontId="0" fillId="0" borderId="0" xfId="0" applyNumberFormat="1"/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left" indent="1"/>
    </xf>
    <xf numFmtId="0" fontId="0" fillId="4" borderId="0" xfId="0" applyFill="1"/>
    <xf numFmtId="0" fontId="0" fillId="4" borderId="5" xfId="0" applyFill="1" applyBorder="1"/>
    <xf numFmtId="0" fontId="0" fillId="4" borderId="6" xfId="0" applyFill="1" applyBorder="1"/>
    <xf numFmtId="0" fontId="2" fillId="4" borderId="3" xfId="0" applyFont="1" applyFill="1" applyBorder="1"/>
    <xf numFmtId="0" fontId="2" fillId="4" borderId="3" xfId="0" applyFont="1" applyFill="1" applyBorder="1" applyAlignment="1">
      <alignment horizontal="center"/>
    </xf>
    <xf numFmtId="0" fontId="0" fillId="4" borderId="3" xfId="0" applyFill="1" applyBorder="1" applyAlignment="1">
      <alignment horizontal="left"/>
    </xf>
    <xf numFmtId="0" fontId="0" fillId="4" borderId="3" xfId="0" applyFill="1" applyBorder="1"/>
    <xf numFmtId="0" fontId="2" fillId="4" borderId="0" xfId="0" applyFont="1" applyFill="1" applyAlignment="1">
      <alignment horizontal="right"/>
    </xf>
    <xf numFmtId="0" fontId="0" fillId="4" borderId="2" xfId="0" applyFill="1" applyBorder="1"/>
    <xf numFmtId="0" fontId="0" fillId="4" borderId="7" xfId="0" applyFill="1" applyBorder="1"/>
    <xf numFmtId="0" fontId="0" fillId="4" borderId="3" xfId="0" applyFill="1" applyBorder="1" applyAlignment="1">
      <alignment horizontal="left" indent="1"/>
    </xf>
    <xf numFmtId="0" fontId="0" fillId="4" borderId="3" xfId="0" applyNumberFormat="1" applyFill="1" applyBorder="1"/>
    <xf numFmtId="164" fontId="0" fillId="0" borderId="3" xfId="0" applyNumberFormat="1" applyBorder="1"/>
    <xf numFmtId="0" fontId="5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8" xfId="0" applyFont="1" applyBorder="1" applyAlignment="1">
      <alignment horizontal="centerContinuous"/>
    </xf>
    <xf numFmtId="0" fontId="4" fillId="0" borderId="8" xfId="0" applyFont="1" applyBorder="1" applyAlignment="1">
      <alignment horizontal="centerContinuous"/>
    </xf>
    <xf numFmtId="0" fontId="0" fillId="0" borderId="0" xfId="0" applyAlignment="1">
      <alignment horizontal="center"/>
    </xf>
    <xf numFmtId="42" fontId="0" fillId="0" borderId="9" xfId="2" applyNumberFormat="1" applyFont="1" applyBorder="1"/>
    <xf numFmtId="0" fontId="6" fillId="0" borderId="3" xfId="0" applyFont="1" applyBorder="1" applyAlignment="1">
      <alignment vertical="center"/>
    </xf>
    <xf numFmtId="165" fontId="6" fillId="0" borderId="3" xfId="0" applyNumberFormat="1" applyFont="1" applyBorder="1" applyAlignment="1">
      <alignment vertical="center"/>
    </xf>
    <xf numFmtId="41" fontId="0" fillId="0" borderId="3" xfId="1" applyNumberFormat="1" applyFont="1" applyBorder="1"/>
    <xf numFmtId="0" fontId="6" fillId="0" borderId="3" xfId="0" applyFont="1" applyBorder="1" applyAlignment="1">
      <alignment vertical="center" wrapText="1"/>
    </xf>
    <xf numFmtId="0" fontId="2" fillId="0" borderId="10" xfId="4" applyBorder="1" applyAlignment="1">
      <alignment horizontal="right"/>
    </xf>
    <xf numFmtId="42" fontId="2" fillId="0" borderId="10" xfId="2" applyNumberFormat="1" applyFont="1" applyBorder="1"/>
    <xf numFmtId="166" fontId="1" fillId="0" borderId="4" xfId="2" applyNumberFormat="1" applyFont="1" applyFill="1" applyBorder="1" applyAlignment="1">
      <alignment horizontal="center"/>
    </xf>
    <xf numFmtId="42" fontId="1" fillId="0" borderId="4" xfId="5" applyNumberFormat="1" applyFill="1" applyBorder="1" applyAlignment="1">
      <alignment horizontal="center"/>
    </xf>
    <xf numFmtId="41" fontId="1" fillId="0" borderId="4" xfId="5" applyNumberFormat="1" applyFill="1" applyBorder="1" applyAlignment="1">
      <alignment horizontal="center"/>
    </xf>
    <xf numFmtId="41" fontId="0" fillId="0" borderId="3" xfId="0" applyNumberFormat="1" applyBorder="1"/>
    <xf numFmtId="0" fontId="2" fillId="0" borderId="11" xfId="4" applyBorder="1" applyAlignment="1">
      <alignment horizontal="right"/>
    </xf>
    <xf numFmtId="42" fontId="2" fillId="0" borderId="12" xfId="2" applyNumberFormat="1" applyFont="1" applyBorder="1"/>
    <xf numFmtId="0" fontId="2" fillId="0" borderId="3" xfId="0" applyFont="1" applyBorder="1" applyAlignment="1">
      <alignment horizontal="right"/>
    </xf>
    <xf numFmtId="166" fontId="0" fillId="0" borderId="3" xfId="2" applyNumberFormat="1" applyFont="1" applyBorder="1"/>
    <xf numFmtId="9" fontId="0" fillId="0" borderId="3" xfId="3" applyFont="1" applyBorder="1"/>
    <xf numFmtId="0" fontId="2" fillId="0" borderId="6" xfId="0" applyFont="1" applyBorder="1" applyAlignment="1">
      <alignment horizontal="right"/>
    </xf>
    <xf numFmtId="0" fontId="0" fillId="0" borderId="6" xfId="0" applyBorder="1" applyAlignment="1">
      <alignment horizontal="center"/>
    </xf>
    <xf numFmtId="0" fontId="0" fillId="0" borderId="6" xfId="0" applyBorder="1"/>
    <xf numFmtId="0" fontId="6" fillId="0" borderId="15" xfId="6" applyFont="1" applyBorder="1"/>
    <xf numFmtId="0" fontId="8" fillId="0" borderId="6" xfId="6" applyFont="1" applyBorder="1" applyAlignment="1">
      <alignment horizontal="centerContinuous" vertical="center"/>
    </xf>
    <xf numFmtId="0" fontId="9" fillId="0" borderId="16" xfId="6" applyFont="1" applyBorder="1" applyAlignment="1">
      <alignment horizontal="centerContinuous" vertical="center"/>
    </xf>
    <xf numFmtId="0" fontId="6" fillId="0" borderId="0" xfId="6" applyFont="1"/>
    <xf numFmtId="0" fontId="6" fillId="0" borderId="5" xfId="6" applyFont="1" applyBorder="1"/>
    <xf numFmtId="0" fontId="10" fillId="0" borderId="2" xfId="6" applyFont="1" applyBorder="1" applyAlignment="1">
      <alignment horizontal="centerContinuous" vertical="center"/>
    </xf>
    <xf numFmtId="0" fontId="11" fillId="0" borderId="17" xfId="6" applyFont="1" applyBorder="1" applyAlignment="1">
      <alignment horizontal="centerContinuous" vertical="center"/>
    </xf>
    <xf numFmtId="0" fontId="12" fillId="0" borderId="0" xfId="7"/>
    <xf numFmtId="0" fontId="13" fillId="3" borderId="3" xfId="6" applyFont="1" applyFill="1" applyBorder="1" applyAlignment="1">
      <alignment horizontal="center"/>
    </xf>
    <xf numFmtId="0" fontId="13" fillId="3" borderId="3" xfId="6" applyFont="1" applyFill="1" applyBorder="1" applyAlignment="1">
      <alignment horizontal="center" wrapText="1"/>
    </xf>
    <xf numFmtId="0" fontId="6" fillId="0" borderId="3" xfId="6" applyFont="1" applyBorder="1" applyAlignment="1">
      <alignment horizontal="left"/>
    </xf>
    <xf numFmtId="0" fontId="6" fillId="0" borderId="3" xfId="8" applyNumberFormat="1" applyFont="1" applyFill="1" applyBorder="1" applyAlignment="1"/>
    <xf numFmtId="167" fontId="6" fillId="0" borderId="3" xfId="6" applyNumberFormat="1" applyFont="1" applyBorder="1"/>
    <xf numFmtId="0" fontId="13" fillId="3" borderId="3" xfId="6" applyFont="1" applyFill="1" applyBorder="1" applyAlignment="1">
      <alignment horizontal="right"/>
    </xf>
    <xf numFmtId="0" fontId="6" fillId="3" borderId="3" xfId="8" applyNumberFormat="1" applyFont="1" applyFill="1" applyBorder="1" applyAlignment="1"/>
    <xf numFmtId="167" fontId="6" fillId="3" borderId="3" xfId="8" applyNumberFormat="1" applyFont="1" applyFill="1" applyBorder="1" applyAlignment="1"/>
    <xf numFmtId="0" fontId="6" fillId="0" borderId="0" xfId="6" applyFont="1" applyAlignment="1">
      <alignment horizontal="right"/>
    </xf>
    <xf numFmtId="167" fontId="6" fillId="0" borderId="0" xfId="6" applyNumberFormat="1" applyFont="1"/>
    <xf numFmtId="0" fontId="15" fillId="0" borderId="6" xfId="6" applyFont="1" applyBorder="1" applyAlignment="1">
      <alignment horizontal="centerContinuous" vertical="center"/>
    </xf>
    <xf numFmtId="0" fontId="16" fillId="0" borderId="2" xfId="6" applyFont="1" applyBorder="1" applyAlignment="1">
      <alignment horizontal="centerContinuous" vertical="center"/>
    </xf>
    <xf numFmtId="0" fontId="1" fillId="0" borderId="0" xfId="7" applyFont="1"/>
    <xf numFmtId="0" fontId="1" fillId="0" borderId="3" xfId="7" applyFont="1" applyBorder="1"/>
    <xf numFmtId="166" fontId="1" fillId="0" borderId="3" xfId="7" applyNumberFormat="1" applyFont="1" applyBorder="1"/>
    <xf numFmtId="166" fontId="12" fillId="0" borderId="3" xfId="9" applyNumberFormat="1" applyBorder="1"/>
    <xf numFmtId="0" fontId="1" fillId="0" borderId="9" xfId="7" applyFont="1" applyBorder="1"/>
    <xf numFmtId="166" fontId="1" fillId="0" borderId="3" xfId="9" applyNumberFormat="1" applyFont="1" applyBorder="1"/>
    <xf numFmtId="0" fontId="0" fillId="6" borderId="16" xfId="0" applyFill="1" applyBorder="1"/>
    <xf numFmtId="0" fontId="1" fillId="6" borderId="17" xfId="7" applyFont="1" applyFill="1" applyBorder="1"/>
    <xf numFmtId="0" fontId="0" fillId="6" borderId="15" xfId="0" applyFill="1" applyBorder="1"/>
    <xf numFmtId="0" fontId="1" fillId="6" borderId="5" xfId="7" applyFont="1" applyFill="1" applyBorder="1"/>
    <xf numFmtId="0" fontId="1" fillId="6" borderId="9" xfId="7" applyFont="1" applyFill="1" applyBorder="1"/>
    <xf numFmtId="0" fontId="1" fillId="6" borderId="3" xfId="7" applyFont="1" applyFill="1" applyBorder="1"/>
    <xf numFmtId="0" fontId="1" fillId="6" borderId="19" xfId="7" applyFont="1" applyFill="1" applyBorder="1"/>
    <xf numFmtId="0" fontId="1" fillId="6" borderId="7" xfId="7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0" fillId="6" borderId="3" xfId="5" applyFont="1" applyFill="1" applyBorder="1" applyAlignment="1">
      <alignment horizontal="left" indent="2"/>
    </xf>
    <xf numFmtId="0" fontId="0" fillId="6" borderId="14" xfId="5" applyFont="1" applyFill="1" applyBorder="1" applyAlignment="1">
      <alignment horizontal="left" indent="2"/>
    </xf>
    <xf numFmtId="0" fontId="0" fillId="6" borderId="13" xfId="5" applyFont="1" applyFill="1" applyBorder="1" applyAlignment="1">
      <alignment horizontal="left" indent="2"/>
    </xf>
    <xf numFmtId="164" fontId="0" fillId="0" borderId="0" xfId="0" applyNumberFormat="1"/>
    <xf numFmtId="0" fontId="0" fillId="0" borderId="8" xfId="0" applyBorder="1" applyAlignment="1">
      <alignment horizontal="centerContinuous"/>
    </xf>
    <xf numFmtId="0" fontId="2" fillId="0" borderId="9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44" fontId="0" fillId="0" borderId="3" xfId="2" applyFont="1" applyBorder="1"/>
    <xf numFmtId="44" fontId="0" fillId="0" borderId="0" xfId="0" applyNumberFormat="1"/>
    <xf numFmtId="0" fontId="0" fillId="0" borderId="14" xfId="0" applyBorder="1"/>
    <xf numFmtId="0" fontId="0" fillId="0" borderId="14" xfId="0" applyBorder="1" applyAlignment="1">
      <alignment horizontal="center"/>
    </xf>
    <xf numFmtId="0" fontId="2" fillId="0" borderId="3" xfId="0" applyFont="1" applyBorder="1"/>
    <xf numFmtId="0" fontId="1" fillId="7" borderId="15" xfId="7" applyFont="1" applyFill="1" applyBorder="1"/>
    <xf numFmtId="0" fontId="1" fillId="7" borderId="16" xfId="7" applyFont="1" applyFill="1" applyBorder="1"/>
    <xf numFmtId="0" fontId="15" fillId="7" borderId="20" xfId="7" applyFont="1" applyFill="1" applyBorder="1" applyAlignment="1">
      <alignment horizontal="centerContinuous"/>
    </xf>
    <xf numFmtId="0" fontId="15" fillId="7" borderId="13" xfId="7" applyFont="1" applyFill="1" applyBorder="1" applyAlignment="1">
      <alignment horizontal="centerContinuous"/>
    </xf>
    <xf numFmtId="0" fontId="1" fillId="7" borderId="5" xfId="7" applyFont="1" applyFill="1" applyBorder="1"/>
    <xf numFmtId="0" fontId="1" fillId="7" borderId="17" xfId="7" applyFont="1" applyFill="1" applyBorder="1"/>
    <xf numFmtId="168" fontId="18" fillId="0" borderId="21" xfId="10" applyNumberFormat="1" applyFont="1" applyBorder="1" applyAlignment="1">
      <alignment horizontal="center" vertical="center"/>
    </xf>
    <xf numFmtId="0" fontId="18" fillId="0" borderId="21" xfId="10" applyFont="1" applyBorder="1" applyAlignment="1">
      <alignment horizontal="center" vertical="center" wrapText="1"/>
    </xf>
    <xf numFmtId="14" fontId="19" fillId="7" borderId="22" xfId="10" applyNumberFormat="1" applyFont="1" applyFill="1" applyBorder="1" applyAlignment="1">
      <alignment horizontal="right"/>
    </xf>
    <xf numFmtId="0" fontId="19" fillId="7" borderId="22" xfId="10" applyFont="1" applyFill="1" applyBorder="1" applyAlignment="1">
      <alignment horizontal="right" wrapText="1"/>
    </xf>
    <xf numFmtId="0" fontId="20" fillId="0" borderId="0" xfId="7" applyFont="1"/>
    <xf numFmtId="0" fontId="17" fillId="6" borderId="4" xfId="7" applyFont="1" applyFill="1" applyBorder="1" applyAlignment="1">
      <alignment horizontal="center" vertical="center" textRotation="90"/>
    </xf>
    <xf numFmtId="0" fontId="2" fillId="6" borderId="18" xfId="7" applyFont="1" applyFill="1" applyBorder="1" applyAlignment="1">
      <alignment horizontal="center" vertical="center" textRotation="90"/>
    </xf>
    <xf numFmtId="0" fontId="2" fillId="6" borderId="9" xfId="7" applyFont="1" applyFill="1" applyBorder="1" applyAlignment="1">
      <alignment horizontal="center" vertical="center" textRotation="90"/>
    </xf>
    <xf numFmtId="0" fontId="2" fillId="6" borderId="7" xfId="7" applyFont="1" applyFill="1" applyBorder="1" applyAlignment="1">
      <alignment horizontal="center"/>
    </xf>
    <xf numFmtId="0" fontId="2" fillId="6" borderId="14" xfId="7" applyFont="1" applyFill="1" applyBorder="1" applyAlignment="1">
      <alignment horizontal="center"/>
    </xf>
    <xf numFmtId="0" fontId="2" fillId="6" borderId="4" xfId="7" applyFont="1" applyFill="1" applyBorder="1" applyAlignment="1">
      <alignment horizontal="center" vertical="center" textRotation="90"/>
    </xf>
    <xf numFmtId="0" fontId="2" fillId="6" borderId="4" xfId="7" applyFont="1" applyFill="1" applyBorder="1" applyAlignment="1">
      <alignment horizontal="center" vertical="center" wrapText="1"/>
    </xf>
    <xf numFmtId="0" fontId="2" fillId="6" borderId="9" xfId="7" applyFont="1" applyFill="1" applyBorder="1" applyAlignment="1">
      <alignment horizontal="center" vertical="center" wrapText="1"/>
    </xf>
    <xf numFmtId="0" fontId="4" fillId="4" borderId="0" xfId="0" applyFont="1" applyFill="1"/>
    <xf numFmtId="0" fontId="4" fillId="4" borderId="2" xfId="0" applyFont="1" applyFill="1" applyBorder="1"/>
    <xf numFmtId="0" fontId="0" fillId="0" borderId="14" xfId="0" applyBorder="1" applyAlignment="1">
      <alignment horizontal="left"/>
    </xf>
    <xf numFmtId="164" fontId="0" fillId="0" borderId="19" xfId="0" applyNumberFormat="1" applyBorder="1"/>
    <xf numFmtId="0" fontId="2" fillId="5" borderId="17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horizontal="center" wrapText="1"/>
    </xf>
    <xf numFmtId="0" fontId="0" fillId="0" borderId="16" xfId="0" applyBorder="1" applyAlignment="1">
      <alignment horizontal="left"/>
    </xf>
    <xf numFmtId="0" fontId="0" fillId="0" borderId="4" xfId="0" applyBorder="1"/>
    <xf numFmtId="0" fontId="0" fillId="0" borderId="4" xfId="0" applyBorder="1" applyAlignment="1">
      <alignment horizontal="left" indent="1"/>
    </xf>
    <xf numFmtId="164" fontId="0" fillId="0" borderId="4" xfId="0" applyNumberFormat="1" applyBorder="1"/>
    <xf numFmtId="164" fontId="0" fillId="0" borderId="15" xfId="0" applyNumberFormat="1" applyBorder="1"/>
  </cellXfs>
  <cellStyles count="11">
    <cellStyle name="20% - Accent1" xfId="5" builtinId="30"/>
    <cellStyle name="Comma" xfId="1" builtinId="3"/>
    <cellStyle name="Currency" xfId="2" builtinId="4"/>
    <cellStyle name="Currency 2" xfId="9" xr:uid="{41E3E409-8BD2-4E65-B730-862950A3D56D}"/>
    <cellStyle name="Currency 3" xfId="8" xr:uid="{6520B1ED-B727-4556-9C79-1ABBE0289038}"/>
    <cellStyle name="Normal" xfId="0" builtinId="0"/>
    <cellStyle name="Normal 2" xfId="6" xr:uid="{0463C070-61D6-4491-8112-9BD64816E0F5}"/>
    <cellStyle name="Normal 3" xfId="7" xr:uid="{1DD18F92-1187-4C4C-B432-CBC35539BE89}"/>
    <cellStyle name="Normal 3 2" xfId="10" xr:uid="{0B62A842-F3D2-4E97-B43A-559C5CFB8FB0}"/>
    <cellStyle name="Percent" xfId="3" builtinId="5"/>
    <cellStyle name="Total" xfId="4" builtinId="25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&quot;$&quot;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&quot;$&quot;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&quot;$&quot;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266701</xdr:colOff>
      <xdr:row>0</xdr:row>
      <xdr:rowOff>47625</xdr:rowOff>
    </xdr:from>
    <xdr:to>
      <xdr:col>0</xdr:col>
      <xdr:colOff>1314450</xdr:colOff>
      <xdr:row>1</xdr:row>
      <xdr:rowOff>491181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5477AD4-B543-4D70-91B9-D3E2AE6CB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1" y="47625"/>
          <a:ext cx="1047749" cy="100553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00C907-4C8C-4AB1-949C-A6C5D96F5A80}" name="Table1" displayName="Table1" ref="A4:I30" totalsRowShown="0" headerRowDxfId="0" tableBorderDxfId="10">
  <autoFilter ref="A4:I30" xr:uid="{9E00C907-4C8C-4AB1-949C-A6C5D96F5A80}"/>
  <tableColumns count="9">
    <tableColumn id="1" xr3:uid="{04E962D7-35A4-45CE-B890-3674D98983C6}" name="Rental Name" dataDxfId="9"/>
    <tableColumn id="2" xr3:uid="{9EAA14A6-D940-42F6-9E3B-13D8316D6E52}" name="Location" dataDxfId="8"/>
    <tableColumn id="3" xr3:uid="{1B9D1172-8A31-4B7F-9A88-96DDEDF5E453}" name="State" dataDxfId="7"/>
    <tableColumn id="4" xr3:uid="{035BDCE1-ABCC-4B80-9579-5B11F416E0BF}" name="June" dataDxfId="6"/>
    <tableColumn id="5" xr3:uid="{0ED0AB0D-5174-4D32-BCB6-340151DFEAFA}" name="July" dataDxfId="5"/>
    <tableColumn id="6" xr3:uid="{2FC8047C-DC56-4C2C-A125-1C4C8E757CFD}" name="August" dataDxfId="4"/>
    <tableColumn id="7" xr3:uid="{09A57102-950A-4C12-B617-E108401C8905}" name="June_x000a_Income" dataDxfId="3"/>
    <tableColumn id="8" xr3:uid="{F91EBD2E-D0CC-4A94-A7C9-94A4FACCE00D}" name="July_x000a_Income" dataDxfId="2"/>
    <tableColumn id="9" xr3:uid="{C4254AD6-6B0B-49C1-8519-6C6CFEB911E5}" name="August_x000a_Income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36304-A2C9-44E7-AA9B-7F0F27618819}">
  <sheetPr>
    <tabColor theme="1" tint="0.249977111117893"/>
    <pageSetUpPr fitToPage="1"/>
  </sheetPr>
  <dimension ref="A1:E48"/>
  <sheetViews>
    <sheetView zoomScale="90" zoomScaleNormal="90" workbookViewId="0">
      <selection activeCell="A4" sqref="A4"/>
    </sheetView>
  </sheetViews>
  <sheetFormatPr defaultRowHeight="15" x14ac:dyDescent="0.25"/>
  <cols>
    <col min="1" max="2" width="17.28515625" style="69" customWidth="1"/>
    <col min="3" max="3" width="9.140625" style="69" customWidth="1"/>
    <col min="4" max="16384" width="9.140625" style="69"/>
  </cols>
  <sheetData>
    <row r="1" spans="1:5" x14ac:dyDescent="0.25">
      <c r="A1" s="97"/>
      <c r="B1" s="98"/>
    </row>
    <row r="2" spans="1:5" ht="26.25" x14ac:dyDescent="0.4">
      <c r="A2" s="99" t="s">
        <v>149</v>
      </c>
      <c r="B2" s="100"/>
    </row>
    <row r="3" spans="1:5" x14ac:dyDescent="0.25">
      <c r="A3" s="101"/>
      <c r="B3" s="102"/>
    </row>
    <row r="4" spans="1:5" ht="37.5" customHeight="1" x14ac:dyDescent="0.25">
      <c r="A4" s="103" t="s">
        <v>150</v>
      </c>
      <c r="B4" s="104" t="s">
        <v>151</v>
      </c>
    </row>
    <row r="5" spans="1:5" ht="15.75" x14ac:dyDescent="0.25">
      <c r="A5" s="105">
        <v>44562</v>
      </c>
      <c r="B5" s="106">
        <v>10</v>
      </c>
      <c r="E5" s="56"/>
    </row>
    <row r="6" spans="1:5" ht="15.75" x14ac:dyDescent="0.25">
      <c r="A6" s="105">
        <v>44593</v>
      </c>
      <c r="B6" s="106">
        <v>12</v>
      </c>
      <c r="E6" s="56"/>
    </row>
    <row r="7" spans="1:5" ht="15.75" x14ac:dyDescent="0.25">
      <c r="A7" s="105">
        <v>44621</v>
      </c>
      <c r="B7" s="106">
        <v>8</v>
      </c>
      <c r="E7" s="56"/>
    </row>
    <row r="8" spans="1:5" ht="15.75" x14ac:dyDescent="0.25">
      <c r="A8" s="105">
        <v>44652</v>
      </c>
      <c r="B8" s="106">
        <v>7</v>
      </c>
      <c r="E8" s="56"/>
    </row>
    <row r="9" spans="1:5" ht="15.75" x14ac:dyDescent="0.25">
      <c r="A9" s="105">
        <v>44682</v>
      </c>
      <c r="B9" s="106">
        <v>4</v>
      </c>
      <c r="C9" s="56"/>
      <c r="D9" s="56"/>
      <c r="E9" s="56"/>
    </row>
    <row r="10" spans="1:5" ht="15.75" x14ac:dyDescent="0.25">
      <c r="A10" s="105">
        <v>44713</v>
      </c>
      <c r="B10" s="106">
        <v>8</v>
      </c>
      <c r="C10" s="56"/>
      <c r="D10" s="56"/>
      <c r="E10" s="56"/>
    </row>
    <row r="11" spans="1:5" ht="15.75" x14ac:dyDescent="0.25">
      <c r="A11" s="105">
        <v>44743</v>
      </c>
      <c r="B11" s="106">
        <v>10</v>
      </c>
      <c r="C11" s="56"/>
      <c r="D11" s="56"/>
      <c r="E11" s="56"/>
    </row>
    <row r="12" spans="1:5" ht="15.75" x14ac:dyDescent="0.25">
      <c r="A12" s="105">
        <v>44774</v>
      </c>
      <c r="B12" s="106">
        <v>12</v>
      </c>
      <c r="C12" s="56"/>
      <c r="D12" s="56"/>
      <c r="E12" s="56"/>
    </row>
    <row r="13" spans="1:5" ht="15.75" x14ac:dyDescent="0.25">
      <c r="A13" s="105">
        <v>44805</v>
      </c>
      <c r="B13" s="106">
        <v>5</v>
      </c>
      <c r="C13" s="56"/>
      <c r="D13" s="56"/>
      <c r="E13" s="56"/>
    </row>
    <row r="14" spans="1:5" ht="15.75" x14ac:dyDescent="0.25">
      <c r="A14" s="105">
        <v>44835</v>
      </c>
      <c r="B14" s="106">
        <v>9</v>
      </c>
      <c r="C14" s="56"/>
      <c r="D14" s="56"/>
      <c r="E14" s="56"/>
    </row>
    <row r="15" spans="1:5" ht="15.75" x14ac:dyDescent="0.25">
      <c r="A15" s="105">
        <v>44866</v>
      </c>
      <c r="B15" s="106">
        <v>10</v>
      </c>
      <c r="C15" s="56"/>
      <c r="D15" s="56"/>
      <c r="E15" s="56"/>
    </row>
    <row r="16" spans="1:5" ht="15.75" x14ac:dyDescent="0.25">
      <c r="A16" s="105">
        <v>44896</v>
      </c>
      <c r="B16" s="106">
        <v>12</v>
      </c>
      <c r="C16" s="107"/>
      <c r="E16" s="56"/>
    </row>
    <row r="17" spans="1:5" ht="15.75" x14ac:dyDescent="0.25">
      <c r="A17" s="105">
        <v>44927</v>
      </c>
      <c r="B17" s="106">
        <v>8</v>
      </c>
      <c r="C17" s="107"/>
      <c r="E17" s="56"/>
    </row>
    <row r="18" spans="1:5" ht="15.75" x14ac:dyDescent="0.25">
      <c r="A18" s="105">
        <v>44958</v>
      </c>
      <c r="B18" s="106">
        <v>8</v>
      </c>
      <c r="C18" s="107"/>
      <c r="E18" s="56"/>
    </row>
    <row r="19" spans="1:5" ht="15.75" x14ac:dyDescent="0.25">
      <c r="A19" s="105">
        <v>44986</v>
      </c>
      <c r="B19" s="106">
        <v>15</v>
      </c>
      <c r="C19" s="107"/>
      <c r="E19" s="56"/>
    </row>
    <row r="20" spans="1:5" ht="15.75" x14ac:dyDescent="0.25">
      <c r="A20" s="105">
        <v>45017</v>
      </c>
      <c r="B20" s="106">
        <v>12</v>
      </c>
      <c r="E20" s="56"/>
    </row>
    <row r="21" spans="1:5" ht="15.75" x14ac:dyDescent="0.25">
      <c r="A21" s="105">
        <v>45047</v>
      </c>
      <c r="B21" s="106">
        <v>20</v>
      </c>
      <c r="E21" s="56"/>
    </row>
    <row r="22" spans="1:5" ht="15.75" x14ac:dyDescent="0.25">
      <c r="A22" s="105">
        <v>45078</v>
      </c>
      <c r="B22" s="106">
        <v>24</v>
      </c>
      <c r="E22" s="56"/>
    </row>
    <row r="23" spans="1:5" ht="15.75" x14ac:dyDescent="0.25">
      <c r="A23" s="105">
        <v>45108</v>
      </c>
      <c r="B23" s="106">
        <v>12</v>
      </c>
      <c r="E23" s="56"/>
    </row>
    <row r="24" spans="1:5" ht="15.75" x14ac:dyDescent="0.25">
      <c r="A24" s="105">
        <v>45139</v>
      </c>
      <c r="B24" s="106">
        <v>12</v>
      </c>
      <c r="E24" s="56"/>
    </row>
    <row r="25" spans="1:5" ht="15.75" x14ac:dyDescent="0.25">
      <c r="A25" s="105">
        <v>45170</v>
      </c>
      <c r="B25" s="106">
        <v>15</v>
      </c>
      <c r="E25" s="56"/>
    </row>
    <row r="26" spans="1:5" ht="15.75" x14ac:dyDescent="0.25">
      <c r="A26" s="105">
        <v>45200</v>
      </c>
      <c r="B26" s="106">
        <v>14</v>
      </c>
      <c r="E26" s="56"/>
    </row>
    <row r="27" spans="1:5" ht="15.75" x14ac:dyDescent="0.25">
      <c r="A27" s="105">
        <v>45231</v>
      </c>
      <c r="B27" s="106">
        <v>16</v>
      </c>
      <c r="E27" s="56"/>
    </row>
    <row r="28" spans="1:5" ht="15.75" x14ac:dyDescent="0.25">
      <c r="A28" s="105">
        <v>45261</v>
      </c>
      <c r="B28" s="106">
        <v>16</v>
      </c>
      <c r="E28" s="56"/>
    </row>
    <row r="29" spans="1:5" x14ac:dyDescent="0.25">
      <c r="A29"/>
      <c r="B29"/>
      <c r="E29" s="56"/>
    </row>
    <row r="30" spans="1:5" x14ac:dyDescent="0.25">
      <c r="A30" s="56"/>
      <c r="B30" s="56"/>
      <c r="E30" s="56"/>
    </row>
    <row r="31" spans="1:5" x14ac:dyDescent="0.25">
      <c r="A31" s="56"/>
      <c r="B31" s="56"/>
      <c r="E31" s="56"/>
    </row>
    <row r="32" spans="1:5" x14ac:dyDescent="0.25">
      <c r="A32" s="56"/>
      <c r="B32" s="56"/>
      <c r="E32" s="56"/>
    </row>
    <row r="33" spans="1:5" x14ac:dyDescent="0.25">
      <c r="A33" s="56"/>
      <c r="B33" s="56"/>
      <c r="E33" s="56"/>
    </row>
    <row r="34" spans="1:5" x14ac:dyDescent="0.25">
      <c r="A34" s="56"/>
      <c r="B34" s="56"/>
      <c r="E34" s="56"/>
    </row>
    <row r="35" spans="1:5" x14ac:dyDescent="0.25">
      <c r="A35" s="56"/>
      <c r="B35" s="56"/>
      <c r="E35" s="56"/>
    </row>
    <row r="36" spans="1:5" x14ac:dyDescent="0.25">
      <c r="A36" s="56"/>
      <c r="B36" s="56"/>
      <c r="E36" s="56"/>
    </row>
    <row r="37" spans="1:5" x14ac:dyDescent="0.25">
      <c r="A37" s="56"/>
      <c r="B37" s="56"/>
      <c r="E37" s="56"/>
    </row>
    <row r="38" spans="1:5" x14ac:dyDescent="0.25">
      <c r="A38" s="56"/>
      <c r="B38" s="56"/>
      <c r="E38" s="56"/>
    </row>
    <row r="39" spans="1:5" x14ac:dyDescent="0.25">
      <c r="A39" s="56"/>
      <c r="B39" s="56"/>
      <c r="E39" s="56"/>
    </row>
    <row r="40" spans="1:5" x14ac:dyDescent="0.25">
      <c r="A40" s="56"/>
      <c r="B40" s="56"/>
      <c r="E40" s="56"/>
    </row>
    <row r="41" spans="1:5" x14ac:dyDescent="0.25">
      <c r="A41" s="56"/>
      <c r="B41" s="56"/>
      <c r="E41" s="56"/>
    </row>
    <row r="42" spans="1:5" x14ac:dyDescent="0.25">
      <c r="A42" s="56"/>
      <c r="B42" s="56"/>
      <c r="E42" s="56"/>
    </row>
    <row r="43" spans="1:5" x14ac:dyDescent="0.25">
      <c r="A43" s="56"/>
      <c r="B43" s="56"/>
      <c r="E43" s="56"/>
    </row>
    <row r="44" spans="1:5" x14ac:dyDescent="0.25">
      <c r="A44" s="56"/>
      <c r="B44" s="56"/>
      <c r="E44" s="56"/>
    </row>
    <row r="45" spans="1:5" x14ac:dyDescent="0.25">
      <c r="A45" s="56"/>
      <c r="B45" s="56"/>
      <c r="E45" s="56"/>
    </row>
    <row r="46" spans="1:5" x14ac:dyDescent="0.25">
      <c r="A46" s="56"/>
      <c r="B46" s="56"/>
      <c r="E46" s="56"/>
    </row>
    <row r="47" spans="1:5" x14ac:dyDescent="0.25">
      <c r="A47" s="56"/>
      <c r="B47" s="56"/>
      <c r="E47" s="56"/>
    </row>
    <row r="48" spans="1:5" x14ac:dyDescent="0.25">
      <c r="A48" s="56"/>
      <c r="B48" s="56"/>
    </row>
  </sheetData>
  <printOptions horizontalCentered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8F7B1-97ED-4B54-9B3D-02C92839AD01}">
  <sheetPr>
    <tabColor theme="8" tint="0.39997558519241921"/>
  </sheetPr>
  <dimension ref="A1:H20"/>
  <sheetViews>
    <sheetView zoomScaleNormal="100" workbookViewId="0"/>
  </sheetViews>
  <sheetFormatPr defaultRowHeight="15" x14ac:dyDescent="0.25"/>
  <cols>
    <col min="1" max="1" width="11.140625" customWidth="1"/>
    <col min="2" max="2" width="26.140625" customWidth="1"/>
    <col min="3" max="3" width="12.28515625" customWidth="1"/>
    <col min="4" max="4" width="10.28515625" customWidth="1"/>
    <col min="7" max="7" width="21.7109375" bestFit="1" customWidth="1"/>
    <col min="8" max="8" width="22.140625" bestFit="1" customWidth="1"/>
  </cols>
  <sheetData>
    <row r="1" spans="1:8" ht="23.25" x14ac:dyDescent="0.35">
      <c r="A1" s="26" t="s">
        <v>116</v>
      </c>
      <c r="B1" s="3"/>
      <c r="C1" s="3"/>
      <c r="D1" s="3"/>
      <c r="E1" s="3"/>
    </row>
    <row r="2" spans="1:8" ht="24" thickBot="1" x14ac:dyDescent="0.4">
      <c r="A2" s="28" t="s">
        <v>117</v>
      </c>
      <c r="B2" s="89"/>
      <c r="C2" s="89"/>
      <c r="D2" s="89"/>
      <c r="E2" s="89"/>
    </row>
    <row r="3" spans="1:8" ht="21" customHeight="1" x14ac:dyDescent="0.25">
      <c r="A3" s="90" t="s">
        <v>118</v>
      </c>
      <c r="B3" s="90" t="s">
        <v>119</v>
      </c>
      <c r="C3" s="90" t="s">
        <v>120</v>
      </c>
      <c r="D3" s="91" t="s">
        <v>121</v>
      </c>
      <c r="E3" s="90" t="s">
        <v>144</v>
      </c>
      <c r="G3" s="96" t="s">
        <v>145</v>
      </c>
      <c r="H3" s="96" t="s">
        <v>146</v>
      </c>
    </row>
    <row r="4" spans="1:8" ht="21" customHeight="1" x14ac:dyDescent="0.25">
      <c r="A4" s="10" t="s">
        <v>122</v>
      </c>
      <c r="B4" s="10" t="s">
        <v>123</v>
      </c>
      <c r="C4" s="92">
        <v>1.99</v>
      </c>
      <c r="D4" s="10">
        <v>3</v>
      </c>
      <c r="E4" s="10">
        <v>3</v>
      </c>
      <c r="G4" s="10"/>
      <c r="H4" s="95"/>
    </row>
    <row r="5" spans="1:8" ht="21" customHeight="1" x14ac:dyDescent="0.25">
      <c r="A5" s="10" t="s">
        <v>124</v>
      </c>
      <c r="B5" s="10" t="s">
        <v>125</v>
      </c>
      <c r="C5" s="92">
        <v>25</v>
      </c>
      <c r="D5" s="10">
        <v>2</v>
      </c>
      <c r="E5" s="10">
        <v>4</v>
      </c>
      <c r="G5" s="93"/>
    </row>
    <row r="6" spans="1:8" ht="21" customHeight="1" x14ac:dyDescent="0.25">
      <c r="A6" s="10" t="s">
        <v>126</v>
      </c>
      <c r="B6" s="10" t="s">
        <v>127</v>
      </c>
      <c r="C6" s="92">
        <v>25</v>
      </c>
      <c r="D6" s="10">
        <v>2</v>
      </c>
      <c r="E6" s="10">
        <v>4</v>
      </c>
      <c r="G6" s="93"/>
    </row>
    <row r="7" spans="1:8" ht="21" customHeight="1" x14ac:dyDescent="0.25">
      <c r="A7" s="10" t="s">
        <v>128</v>
      </c>
      <c r="B7" s="10" t="s">
        <v>129</v>
      </c>
      <c r="C7" s="92">
        <v>30</v>
      </c>
      <c r="D7" s="10">
        <v>1</v>
      </c>
      <c r="E7" s="10">
        <v>2</v>
      </c>
      <c r="G7" s="93"/>
    </row>
    <row r="8" spans="1:8" ht="21" customHeight="1" x14ac:dyDescent="0.25">
      <c r="A8" s="10" t="s">
        <v>130</v>
      </c>
      <c r="B8" s="10" t="s">
        <v>131</v>
      </c>
      <c r="C8" s="92">
        <v>45</v>
      </c>
      <c r="D8" s="10">
        <v>1</v>
      </c>
      <c r="E8" s="10">
        <v>2</v>
      </c>
      <c r="G8" s="93"/>
    </row>
    <row r="9" spans="1:8" ht="21" customHeight="1" x14ac:dyDescent="0.25">
      <c r="A9" s="10" t="s">
        <v>132</v>
      </c>
      <c r="B9" s="10" t="s">
        <v>133</v>
      </c>
      <c r="C9" s="92">
        <v>15</v>
      </c>
      <c r="D9" s="10">
        <v>4</v>
      </c>
      <c r="E9" s="10">
        <v>8</v>
      </c>
      <c r="G9" s="93"/>
    </row>
    <row r="10" spans="1:8" ht="21" customHeight="1" x14ac:dyDescent="0.25">
      <c r="A10" s="10" t="s">
        <v>134</v>
      </c>
      <c r="B10" s="10" t="s">
        <v>135</v>
      </c>
      <c r="C10" s="92">
        <v>50</v>
      </c>
      <c r="D10" s="10">
        <v>4</v>
      </c>
      <c r="E10" s="10">
        <v>8</v>
      </c>
      <c r="G10" s="93"/>
    </row>
    <row r="11" spans="1:8" ht="21" customHeight="1" x14ac:dyDescent="0.25">
      <c r="A11" s="10" t="s">
        <v>136</v>
      </c>
      <c r="B11" s="10" t="s">
        <v>137</v>
      </c>
      <c r="C11" s="92">
        <v>35</v>
      </c>
      <c r="D11" s="10">
        <v>1</v>
      </c>
      <c r="E11" s="10">
        <v>1</v>
      </c>
      <c r="G11" s="93"/>
    </row>
    <row r="12" spans="1:8" ht="21" customHeight="1" x14ac:dyDescent="0.25">
      <c r="A12" s="10" t="s">
        <v>138</v>
      </c>
      <c r="B12" s="10" t="s">
        <v>139</v>
      </c>
      <c r="C12" s="92">
        <v>15</v>
      </c>
      <c r="D12" s="94">
        <v>4</v>
      </c>
      <c r="E12" s="10">
        <v>8</v>
      </c>
      <c r="G12" s="93"/>
    </row>
    <row r="13" spans="1:8" ht="21" customHeight="1" x14ac:dyDescent="0.25">
      <c r="A13" s="10" t="s">
        <v>140</v>
      </c>
      <c r="B13" s="10" t="s">
        <v>141</v>
      </c>
      <c r="C13" s="92">
        <v>15</v>
      </c>
      <c r="D13" s="94">
        <v>4</v>
      </c>
      <c r="E13" s="10">
        <v>8</v>
      </c>
      <c r="G13" s="93"/>
    </row>
    <row r="14" spans="1:8" ht="21" customHeight="1" x14ac:dyDescent="0.25">
      <c r="A14" s="10" t="s">
        <v>142</v>
      </c>
      <c r="B14" s="10" t="s">
        <v>143</v>
      </c>
      <c r="C14" s="92">
        <v>20</v>
      </c>
      <c r="D14" s="10">
        <v>4</v>
      </c>
      <c r="E14" s="10">
        <v>8</v>
      </c>
      <c r="G14" s="93"/>
    </row>
    <row r="16" spans="1:8" ht="24.75" customHeight="1" x14ac:dyDescent="0.25"/>
    <row r="17" ht="24.75" customHeight="1" x14ac:dyDescent="0.25"/>
    <row r="19" ht="24.75" customHeight="1" x14ac:dyDescent="0.25"/>
    <row r="20" ht="24.75" customHeight="1" x14ac:dyDescent="0.25"/>
  </sheetData>
  <pageMargins left="0.7" right="0.7" top="0.75" bottom="0.75" header="0.3" footer="0.3"/>
  <pageSetup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5E56F-3C4D-4DDE-86CF-11E4664098C9}">
  <sheetPr>
    <tabColor theme="7" tint="-0.249977111117893"/>
  </sheetPr>
  <dimension ref="A1:J10"/>
  <sheetViews>
    <sheetView workbookViewId="0">
      <selection activeCell="A9" sqref="A9"/>
    </sheetView>
  </sheetViews>
  <sheetFormatPr defaultRowHeight="15" x14ac:dyDescent="0.25"/>
  <cols>
    <col min="1" max="1" width="21.42578125" style="52" customWidth="1"/>
    <col min="2" max="4" width="17.85546875" style="52" customWidth="1"/>
    <col min="5" max="16384" width="9.140625" style="52"/>
  </cols>
  <sheetData>
    <row r="1" spans="1:10" ht="44.25" customHeight="1" x14ac:dyDescent="0.25">
      <c r="A1" s="49"/>
      <c r="B1" s="67" t="s">
        <v>0</v>
      </c>
      <c r="C1" s="50"/>
      <c r="D1" s="51"/>
    </row>
    <row r="2" spans="1:10" ht="41.25" customHeight="1" x14ac:dyDescent="0.25">
      <c r="A2" s="53"/>
      <c r="B2" s="68" t="s">
        <v>108</v>
      </c>
      <c r="C2" s="54"/>
      <c r="D2" s="55"/>
      <c r="H2" s="56"/>
      <c r="J2" s="56"/>
    </row>
    <row r="3" spans="1:10" ht="24.75" customHeight="1" x14ac:dyDescent="0.25">
      <c r="A3" s="57" t="s">
        <v>103</v>
      </c>
      <c r="B3" s="58" t="s">
        <v>110</v>
      </c>
      <c r="C3" s="58" t="s">
        <v>109</v>
      </c>
      <c r="D3" s="58" t="s">
        <v>111</v>
      </c>
    </row>
    <row r="4" spans="1:10" ht="18.75" customHeight="1" x14ac:dyDescent="0.25">
      <c r="A4" s="59" t="s">
        <v>104</v>
      </c>
      <c r="B4" s="60">
        <v>130</v>
      </c>
      <c r="C4" s="61">
        <v>35</v>
      </c>
      <c r="D4" s="61">
        <f>B4*C4</f>
        <v>4550</v>
      </c>
    </row>
    <row r="5" spans="1:10" ht="18.75" customHeight="1" x14ac:dyDescent="0.25">
      <c r="A5" s="59" t="s">
        <v>106</v>
      </c>
      <c r="B5" s="60">
        <v>124</v>
      </c>
      <c r="C5" s="61">
        <v>75</v>
      </c>
      <c r="D5" s="61">
        <f>B5*C5</f>
        <v>9300</v>
      </c>
    </row>
    <row r="6" spans="1:10" ht="18.75" customHeight="1" x14ac:dyDescent="0.25">
      <c r="A6" s="59" t="s">
        <v>107</v>
      </c>
      <c r="B6" s="60">
        <v>150</v>
      </c>
      <c r="C6" s="61">
        <v>55</v>
      </c>
      <c r="D6" s="61">
        <f>B6*C6</f>
        <v>8250</v>
      </c>
    </row>
    <row r="7" spans="1:10" ht="18.75" customHeight="1" x14ac:dyDescent="0.25">
      <c r="A7" s="59" t="s">
        <v>105</v>
      </c>
      <c r="B7" s="60">
        <v>180</v>
      </c>
      <c r="C7" s="61">
        <v>18</v>
      </c>
      <c r="D7" s="61">
        <f>B7*C7</f>
        <v>3240</v>
      </c>
    </row>
    <row r="8" spans="1:10" ht="18.75" customHeight="1" x14ac:dyDescent="0.25">
      <c r="A8" s="62" t="s">
        <v>71</v>
      </c>
      <c r="B8" s="63">
        <f>SUM(B4:B7)</f>
        <v>584</v>
      </c>
      <c r="C8" s="63"/>
      <c r="D8" s="64">
        <f>SUM(D4:D7)</f>
        <v>25340</v>
      </c>
    </row>
    <row r="10" spans="1:10" x14ac:dyDescent="0.25">
      <c r="B10" s="65"/>
      <c r="C10" s="65"/>
      <c r="D10" s="66"/>
    </row>
  </sheetData>
  <printOptions horizontalCentered="1"/>
  <pageMargins left="0.75" right="0.75" top="1" bottom="1" header="0.5" footer="0.5"/>
  <pageSetup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BE958-22AD-4F4F-BBE6-8E23E285BCD9}">
  <sheetPr>
    <tabColor theme="9" tint="0.39997558519241921"/>
    <pageSetUpPr fitToPage="1"/>
  </sheetPr>
  <dimension ref="A1:S39"/>
  <sheetViews>
    <sheetView workbookViewId="0">
      <selection activeCell="A3" sqref="A3"/>
    </sheetView>
  </sheetViews>
  <sheetFormatPr defaultRowHeight="15" x14ac:dyDescent="0.25"/>
  <cols>
    <col min="1" max="1" width="29.42578125" customWidth="1"/>
    <col min="2" max="2" width="12.7109375" customWidth="1"/>
    <col min="3" max="3" width="12.28515625" customWidth="1"/>
    <col min="4" max="4" width="12.5703125" customWidth="1"/>
    <col min="5" max="5" width="11.5703125" customWidth="1"/>
    <col min="7" max="7" width="27" customWidth="1"/>
    <col min="8" max="8" width="6" customWidth="1"/>
    <col min="10" max="10" width="9.140625" customWidth="1"/>
    <col min="11" max="11" width="12.85546875" customWidth="1"/>
    <col min="12" max="12" width="11.42578125" customWidth="1"/>
    <col min="13" max="13" width="13.140625" customWidth="1"/>
    <col min="14" max="19" width="10" bestFit="1" customWidth="1"/>
  </cols>
  <sheetData>
    <row r="1" spans="1:19" ht="26.25" x14ac:dyDescent="0.4">
      <c r="A1" s="25" t="s">
        <v>0</v>
      </c>
      <c r="B1" s="26"/>
      <c r="C1" s="26"/>
      <c r="D1" s="26"/>
      <c r="E1" s="26"/>
    </row>
    <row r="2" spans="1:19" ht="27" thickBot="1" x14ac:dyDescent="0.45">
      <c r="A2" s="27" t="s">
        <v>72</v>
      </c>
      <c r="B2" s="28"/>
      <c r="C2" s="28"/>
      <c r="D2" s="28"/>
      <c r="E2" s="28"/>
    </row>
    <row r="3" spans="1:19" ht="28.5" customHeight="1" x14ac:dyDescent="0.25">
      <c r="B3" s="29"/>
      <c r="C3" s="29"/>
      <c r="D3" s="29"/>
      <c r="E3" s="29"/>
      <c r="J3" s="77"/>
      <c r="K3" s="75"/>
      <c r="L3" s="114" t="s">
        <v>112</v>
      </c>
      <c r="M3" s="114" t="s">
        <v>113</v>
      </c>
    </row>
    <row r="4" spans="1:19" ht="18" customHeight="1" x14ac:dyDescent="0.25">
      <c r="A4" s="84" t="s">
        <v>73</v>
      </c>
      <c r="B4" s="83" t="s">
        <v>65</v>
      </c>
      <c r="C4" s="83" t="s">
        <v>66</v>
      </c>
      <c r="D4" s="83" t="s">
        <v>67</v>
      </c>
      <c r="E4" s="83" t="s">
        <v>74</v>
      </c>
      <c r="G4" s="83" t="s">
        <v>75</v>
      </c>
      <c r="H4" s="83" t="s">
        <v>61</v>
      </c>
      <c r="J4" s="78"/>
      <c r="K4" s="76"/>
      <c r="L4" s="115"/>
      <c r="M4" s="115"/>
      <c r="N4" s="69"/>
      <c r="O4" s="69"/>
      <c r="P4" s="69"/>
      <c r="Q4" s="69"/>
      <c r="R4" s="69"/>
      <c r="S4" s="69"/>
    </row>
    <row r="5" spans="1:19" ht="18" customHeight="1" x14ac:dyDescent="0.25">
      <c r="A5" s="85" t="s">
        <v>76</v>
      </c>
      <c r="B5" s="30">
        <f>SUM('Rental Income'!G5:G6)</f>
        <v>14315</v>
      </c>
      <c r="C5" s="30">
        <f>SUM('Rental Income'!H5:H6)</f>
        <v>13160</v>
      </c>
      <c r="D5" s="30">
        <f>SUM('Rental Income'!I5:I6)</f>
        <v>15610</v>
      </c>
      <c r="E5" s="30">
        <f>SUM(B5:D5)</f>
        <v>43085</v>
      </c>
      <c r="G5" s="31" t="s">
        <v>77</v>
      </c>
      <c r="H5" s="32">
        <v>5.2499999999999998E-2</v>
      </c>
      <c r="J5" s="79"/>
      <c r="K5" s="70"/>
      <c r="L5" s="71"/>
      <c r="M5" s="71"/>
      <c r="N5" s="69"/>
      <c r="O5" s="69"/>
      <c r="P5" s="69"/>
      <c r="Q5" s="69"/>
      <c r="R5" s="69"/>
      <c r="S5" s="69"/>
    </row>
    <row r="6" spans="1:19" ht="18" customHeight="1" x14ac:dyDescent="0.25">
      <c r="A6" s="85" t="s">
        <v>78</v>
      </c>
      <c r="B6" s="33">
        <f>SUM('Rental Income'!G7:G9)</f>
        <v>16800</v>
      </c>
      <c r="C6" s="33">
        <f>SUM('Rental Income'!H7:H9)</f>
        <v>18255</v>
      </c>
      <c r="D6" s="33">
        <f>SUM('Rental Income'!I7:I9)</f>
        <v>17225</v>
      </c>
      <c r="E6" s="30">
        <f t="shared" ref="E6:E12" si="0">SUM(B6:D6)</f>
        <v>52280</v>
      </c>
      <c r="G6" s="34" t="s">
        <v>79</v>
      </c>
      <c r="H6" s="32">
        <v>0.1</v>
      </c>
      <c r="J6" s="108" t="s">
        <v>114</v>
      </c>
      <c r="K6" s="72">
        <v>150000</v>
      </c>
      <c r="L6" s="70"/>
      <c r="M6" s="70"/>
      <c r="N6" s="69"/>
      <c r="O6" s="69"/>
      <c r="P6" s="69"/>
      <c r="Q6" s="69"/>
      <c r="R6" s="69"/>
      <c r="S6" s="69"/>
    </row>
    <row r="7" spans="1:19" ht="18" customHeight="1" x14ac:dyDescent="0.25">
      <c r="A7" s="85" t="s">
        <v>100</v>
      </c>
      <c r="B7" s="33">
        <f>SUM('Rental Income'!G10:G12)</f>
        <v>16385</v>
      </c>
      <c r="C7" s="33">
        <f>SUM('Rental Income'!H10:H12)</f>
        <v>21265</v>
      </c>
      <c r="D7" s="33">
        <f>SUM('Rental Income'!I10:I12)</f>
        <v>23280</v>
      </c>
      <c r="E7" s="30">
        <f t="shared" si="0"/>
        <v>60930</v>
      </c>
      <c r="G7" s="34" t="s">
        <v>87</v>
      </c>
      <c r="H7" s="32">
        <v>0.08</v>
      </c>
      <c r="J7" s="109"/>
      <c r="K7" s="72">
        <v>200000</v>
      </c>
      <c r="L7" s="70"/>
      <c r="M7" s="70"/>
      <c r="N7" s="69"/>
      <c r="O7" s="69"/>
      <c r="P7" s="69"/>
      <c r="Q7" s="69"/>
      <c r="R7" s="69"/>
      <c r="S7" s="69"/>
    </row>
    <row r="8" spans="1:19" ht="18" customHeight="1" x14ac:dyDescent="0.25">
      <c r="A8" s="85" t="s">
        <v>80</v>
      </c>
      <c r="B8" s="33">
        <f>SUM('Rental Income'!G13:G16)</f>
        <v>41625</v>
      </c>
      <c r="C8" s="33">
        <f>SUM('Rental Income'!H13:H16)</f>
        <v>35235</v>
      </c>
      <c r="D8" s="33">
        <f>SUM('Rental Income'!I13:I16)</f>
        <v>45400</v>
      </c>
      <c r="E8" s="30">
        <f t="shared" si="0"/>
        <v>122260</v>
      </c>
      <c r="G8" s="34" t="s">
        <v>82</v>
      </c>
      <c r="H8" s="32">
        <v>0.08</v>
      </c>
      <c r="J8" s="109"/>
      <c r="K8" s="72">
        <v>250000</v>
      </c>
      <c r="L8" s="70"/>
      <c r="M8" s="70"/>
      <c r="N8" s="69"/>
      <c r="O8" s="69"/>
      <c r="P8" s="69"/>
      <c r="Q8" s="69"/>
      <c r="R8" s="69"/>
      <c r="S8" s="69"/>
    </row>
    <row r="9" spans="1:19" ht="18" customHeight="1" x14ac:dyDescent="0.25">
      <c r="A9" s="85" t="s">
        <v>81</v>
      </c>
      <c r="B9" s="33">
        <f>SUM('Rental Income'!G17:G21)</f>
        <v>37655</v>
      </c>
      <c r="C9" s="33">
        <f>SUM('Rental Income'!H17:H21)</f>
        <v>28095</v>
      </c>
      <c r="D9" s="33">
        <f>SUM('Rental Income'!I17:I21)</f>
        <v>37195</v>
      </c>
      <c r="E9" s="30">
        <f t="shared" si="0"/>
        <v>102945</v>
      </c>
      <c r="G9" s="34" t="s">
        <v>84</v>
      </c>
      <c r="H9" s="32">
        <v>0.12</v>
      </c>
      <c r="J9" s="109"/>
      <c r="K9" s="72">
        <v>300000</v>
      </c>
      <c r="L9" s="70"/>
      <c r="M9" s="70"/>
      <c r="N9" s="69"/>
      <c r="O9" s="69"/>
      <c r="P9" s="69"/>
      <c r="Q9" s="69"/>
      <c r="R9" s="69"/>
      <c r="S9" s="69"/>
    </row>
    <row r="10" spans="1:19" ht="18" customHeight="1" x14ac:dyDescent="0.25">
      <c r="A10" s="86" t="s">
        <v>101</v>
      </c>
      <c r="B10" s="33">
        <f>SUM('Rental Income'!G22:G24)</f>
        <v>21940</v>
      </c>
      <c r="C10" s="33">
        <f>SUM('Rental Income'!H22:H24)</f>
        <v>30105</v>
      </c>
      <c r="D10" s="33">
        <f>SUM('Rental Income'!I22:I24)</f>
        <v>30310</v>
      </c>
      <c r="E10" s="30">
        <f t="shared" si="0"/>
        <v>82355</v>
      </c>
      <c r="J10" s="109"/>
      <c r="K10" s="72">
        <v>350000</v>
      </c>
      <c r="L10" s="70"/>
      <c r="M10" s="70"/>
      <c r="N10" s="69"/>
      <c r="O10" s="69"/>
      <c r="P10" s="69"/>
      <c r="Q10" s="69"/>
      <c r="R10" s="69"/>
      <c r="S10" s="69"/>
    </row>
    <row r="11" spans="1:19" ht="18" customHeight="1" x14ac:dyDescent="0.25">
      <c r="A11" s="87" t="s">
        <v>102</v>
      </c>
      <c r="B11" s="33">
        <f>SUM('Rental Income'!G25:G27)</f>
        <v>15275</v>
      </c>
      <c r="C11" s="33">
        <f>SUM('Rental Income'!H25:H27)</f>
        <v>14395</v>
      </c>
      <c r="D11" s="33">
        <f>SUM('Rental Income'!I25:I27)</f>
        <v>25165</v>
      </c>
      <c r="E11" s="30">
        <f t="shared" si="0"/>
        <v>54835</v>
      </c>
      <c r="J11" s="109"/>
      <c r="K11" s="72">
        <v>400000</v>
      </c>
      <c r="L11" s="70"/>
      <c r="M11" s="70"/>
      <c r="N11" s="69"/>
      <c r="O11" s="69"/>
      <c r="P11" s="69"/>
      <c r="Q11" s="69"/>
      <c r="R11" s="69"/>
      <c r="S11" s="69"/>
    </row>
    <row r="12" spans="1:19" ht="18" customHeight="1" x14ac:dyDescent="0.25">
      <c r="A12" s="85" t="s">
        <v>83</v>
      </c>
      <c r="B12" s="33">
        <f>SUM('Rental Income'!G28:G30)</f>
        <v>18000</v>
      </c>
      <c r="C12" s="33">
        <f>SUM('Rental Income'!H28:H30)</f>
        <v>15585</v>
      </c>
      <c r="D12" s="33">
        <f>SUM('Rental Income'!I28:I30)</f>
        <v>16260</v>
      </c>
      <c r="E12" s="30">
        <f t="shared" si="0"/>
        <v>49845</v>
      </c>
      <c r="J12" s="109"/>
      <c r="K12" s="72">
        <v>450000</v>
      </c>
      <c r="L12" s="70"/>
      <c r="M12" s="70"/>
      <c r="N12" s="69"/>
      <c r="O12" s="69"/>
      <c r="P12" s="69"/>
      <c r="Q12" s="69"/>
      <c r="R12" s="69"/>
      <c r="S12" s="69"/>
    </row>
    <row r="13" spans="1:19" ht="18" customHeight="1" thickBot="1" x14ac:dyDescent="0.3">
      <c r="A13" s="35" t="s">
        <v>85</v>
      </c>
      <c r="B13" s="36">
        <f>SUM(B5:B12)</f>
        <v>181995</v>
      </c>
      <c r="C13" s="36">
        <f>SUM(C5:C12)</f>
        <v>176095</v>
      </c>
      <c r="D13" s="36">
        <f>SUM(D5:D12)</f>
        <v>210445</v>
      </c>
      <c r="E13" s="36">
        <f>SUM(E5:E12)</f>
        <v>568535</v>
      </c>
      <c r="J13" s="109"/>
      <c r="K13" s="72">
        <v>500000</v>
      </c>
      <c r="L13" s="70"/>
      <c r="M13" s="70"/>
      <c r="N13" s="69"/>
      <c r="O13" s="69"/>
      <c r="P13" s="69"/>
      <c r="Q13" s="69"/>
      <c r="R13" s="69"/>
      <c r="S13" s="69"/>
    </row>
    <row r="14" spans="1:19" ht="18" customHeight="1" thickTop="1" x14ac:dyDescent="0.25">
      <c r="J14" s="109"/>
      <c r="K14" s="72">
        <v>550000</v>
      </c>
      <c r="L14" s="70"/>
      <c r="M14" s="70"/>
      <c r="N14" s="69"/>
      <c r="O14" s="69"/>
      <c r="P14" s="69"/>
      <c r="Q14" s="69"/>
      <c r="R14" s="69"/>
      <c r="S14" s="69"/>
    </row>
    <row r="15" spans="1:19" ht="18" customHeight="1" x14ac:dyDescent="0.25">
      <c r="J15" s="109"/>
      <c r="K15" s="72">
        <v>600000</v>
      </c>
      <c r="L15" s="70"/>
      <c r="M15" s="70"/>
      <c r="N15" s="69"/>
      <c r="O15" s="69"/>
      <c r="P15" s="69"/>
      <c r="Q15" s="69"/>
      <c r="R15" s="69"/>
      <c r="S15" s="69"/>
    </row>
    <row r="16" spans="1:19" ht="18" customHeight="1" x14ac:dyDescent="0.25">
      <c r="A16" s="84" t="s">
        <v>86</v>
      </c>
      <c r="B16" s="84"/>
      <c r="C16" s="84"/>
      <c r="D16" s="84"/>
      <c r="E16" s="84"/>
      <c r="J16" s="110"/>
      <c r="K16" s="72">
        <v>650000</v>
      </c>
      <c r="L16" s="70"/>
      <c r="M16" s="70"/>
      <c r="N16" s="69"/>
      <c r="O16" s="69"/>
      <c r="P16" s="69"/>
      <c r="Q16" s="69"/>
      <c r="R16" s="69"/>
      <c r="S16" s="69"/>
    </row>
    <row r="17" spans="1:19" ht="18" customHeight="1" x14ac:dyDescent="0.25">
      <c r="A17" s="85" t="s">
        <v>77</v>
      </c>
      <c r="B17" s="37">
        <f>B$13*$H5</f>
        <v>9554.7374999999993</v>
      </c>
      <c r="C17" s="37">
        <f t="shared" ref="C17:D17" si="1">C$13*$H5</f>
        <v>9244.9874999999993</v>
      </c>
      <c r="D17" s="37">
        <f t="shared" si="1"/>
        <v>11048.362499999999</v>
      </c>
      <c r="E17" s="38">
        <f>SUM(B17:D17)</f>
        <v>29848.087499999998</v>
      </c>
      <c r="J17" s="69"/>
      <c r="K17" s="69"/>
      <c r="L17" s="69"/>
      <c r="M17" s="69"/>
      <c r="N17" s="69"/>
      <c r="O17" s="69"/>
      <c r="P17" s="69"/>
      <c r="Q17" s="69"/>
      <c r="R17" s="69"/>
      <c r="S17" s="69"/>
    </row>
    <row r="18" spans="1:19" ht="18" customHeight="1" x14ac:dyDescent="0.25">
      <c r="A18" s="85" t="s">
        <v>79</v>
      </c>
      <c r="B18" s="39">
        <f>B$13*$H6</f>
        <v>18199.5</v>
      </c>
      <c r="C18" s="39">
        <f t="shared" ref="C18:D21" si="2">C$13*$H6</f>
        <v>17609.5</v>
      </c>
      <c r="D18" s="39">
        <f t="shared" si="2"/>
        <v>21044.5</v>
      </c>
      <c r="E18" s="39">
        <f t="shared" ref="E18:E29" si="3">SUM(B18:D18)</f>
        <v>56853.5</v>
      </c>
      <c r="J18" s="81"/>
      <c r="K18" s="82"/>
      <c r="L18" s="111" t="s">
        <v>115</v>
      </c>
      <c r="M18" s="111"/>
      <c r="N18" s="111"/>
      <c r="O18" s="111"/>
      <c r="P18" s="111"/>
      <c r="Q18" s="111"/>
      <c r="R18" s="111"/>
      <c r="S18" s="112"/>
    </row>
    <row r="19" spans="1:19" ht="18" customHeight="1" x14ac:dyDescent="0.25">
      <c r="A19" s="85" t="s">
        <v>87</v>
      </c>
      <c r="B19" s="39">
        <f>B$13*$H7</f>
        <v>14559.6</v>
      </c>
      <c r="C19" s="39">
        <f t="shared" si="2"/>
        <v>14087.6</v>
      </c>
      <c r="D19" s="39">
        <f t="shared" si="2"/>
        <v>16835.599999999999</v>
      </c>
      <c r="E19" s="39">
        <f t="shared" si="3"/>
        <v>45482.8</v>
      </c>
      <c r="J19" s="80"/>
      <c r="K19" s="73"/>
      <c r="L19" s="74">
        <v>100000</v>
      </c>
      <c r="M19" s="74">
        <v>125000</v>
      </c>
      <c r="N19" s="74">
        <v>150000</v>
      </c>
      <c r="O19" s="74">
        <v>175000</v>
      </c>
      <c r="P19" s="74">
        <v>200000</v>
      </c>
      <c r="Q19" s="74">
        <v>225000</v>
      </c>
      <c r="R19" s="74">
        <v>250000</v>
      </c>
      <c r="S19" s="74">
        <v>275000</v>
      </c>
    </row>
    <row r="20" spans="1:19" ht="18" customHeight="1" x14ac:dyDescent="0.25">
      <c r="A20" s="85" t="s">
        <v>82</v>
      </c>
      <c r="B20" s="39">
        <f>B$13*$H8</f>
        <v>14559.6</v>
      </c>
      <c r="C20" s="39">
        <f t="shared" si="2"/>
        <v>14087.6</v>
      </c>
      <c r="D20" s="39">
        <f t="shared" si="2"/>
        <v>16835.599999999999</v>
      </c>
      <c r="E20" s="39">
        <f t="shared" si="3"/>
        <v>45482.8</v>
      </c>
      <c r="J20" s="113" t="s">
        <v>114</v>
      </c>
      <c r="K20" s="72">
        <v>150000</v>
      </c>
      <c r="L20" s="70"/>
      <c r="M20" s="70"/>
      <c r="N20" s="70"/>
      <c r="O20" s="70"/>
      <c r="P20" s="70"/>
      <c r="Q20" s="70"/>
      <c r="R20" s="70"/>
      <c r="S20" s="70"/>
    </row>
    <row r="21" spans="1:19" ht="18" customHeight="1" x14ac:dyDescent="0.25">
      <c r="A21" s="85" t="s">
        <v>84</v>
      </c>
      <c r="B21" s="39">
        <f>B$13*$H9</f>
        <v>21839.399999999998</v>
      </c>
      <c r="C21" s="39">
        <f t="shared" si="2"/>
        <v>21131.399999999998</v>
      </c>
      <c r="D21" s="39">
        <f t="shared" si="2"/>
        <v>25253.399999999998</v>
      </c>
      <c r="E21" s="39">
        <f t="shared" si="3"/>
        <v>68224.2</v>
      </c>
      <c r="J21" s="109"/>
      <c r="K21" s="72">
        <v>200000</v>
      </c>
      <c r="L21" s="70"/>
      <c r="M21" s="70"/>
      <c r="N21" s="70"/>
      <c r="O21" s="70"/>
      <c r="P21" s="70"/>
      <c r="Q21" s="70"/>
      <c r="R21" s="70"/>
      <c r="S21" s="70"/>
    </row>
    <row r="22" spans="1:19" ht="18" customHeight="1" x14ac:dyDescent="0.25">
      <c r="A22" s="85" t="s">
        <v>88</v>
      </c>
      <c r="B22" s="40">
        <v>6000</v>
      </c>
      <c r="C22" s="40">
        <v>6000</v>
      </c>
      <c r="D22" s="40">
        <v>6000</v>
      </c>
      <c r="E22" s="39">
        <f t="shared" si="3"/>
        <v>18000</v>
      </c>
      <c r="J22" s="109"/>
      <c r="K22" s="72">
        <v>250000</v>
      </c>
      <c r="L22" s="70"/>
      <c r="M22" s="70"/>
      <c r="N22" s="70"/>
      <c r="O22" s="70"/>
      <c r="P22" s="70"/>
      <c r="Q22" s="70"/>
      <c r="R22" s="70"/>
      <c r="S22" s="70"/>
    </row>
    <row r="23" spans="1:19" ht="18" customHeight="1" x14ac:dyDescent="0.25">
      <c r="A23" s="85" t="s">
        <v>89</v>
      </c>
      <c r="B23" s="40">
        <v>895</v>
      </c>
      <c r="C23" s="40">
        <v>895</v>
      </c>
      <c r="D23" s="40">
        <v>895</v>
      </c>
      <c r="E23" s="39">
        <f t="shared" si="3"/>
        <v>2685</v>
      </c>
      <c r="J23" s="109"/>
      <c r="K23" s="72">
        <v>300000</v>
      </c>
      <c r="L23" s="70"/>
      <c r="M23" s="70"/>
      <c r="N23" s="70"/>
      <c r="O23" s="70"/>
      <c r="P23" s="70"/>
      <c r="Q23" s="70"/>
      <c r="R23" s="70"/>
      <c r="S23" s="70"/>
    </row>
    <row r="24" spans="1:19" ht="18" customHeight="1" x14ac:dyDescent="0.25">
      <c r="A24" s="85" t="s">
        <v>90</v>
      </c>
      <c r="B24" s="40">
        <v>350</v>
      </c>
      <c r="C24" s="40">
        <v>350</v>
      </c>
      <c r="D24" s="40">
        <v>350</v>
      </c>
      <c r="E24" s="39">
        <f t="shared" si="3"/>
        <v>1050</v>
      </c>
      <c r="J24" s="109"/>
      <c r="K24" s="72">
        <v>350000</v>
      </c>
      <c r="L24" s="70"/>
      <c r="M24" s="70"/>
      <c r="N24" s="70"/>
      <c r="O24" s="70"/>
      <c r="P24" s="70"/>
      <c r="Q24" s="70"/>
      <c r="R24" s="70"/>
      <c r="S24" s="70"/>
    </row>
    <row r="25" spans="1:19" ht="18" customHeight="1" x14ac:dyDescent="0.25">
      <c r="A25" s="85" t="s">
        <v>91</v>
      </c>
      <c r="B25" s="40">
        <v>200</v>
      </c>
      <c r="C25" s="40">
        <v>200</v>
      </c>
      <c r="D25" s="40">
        <v>200</v>
      </c>
      <c r="E25" s="39">
        <f t="shared" si="3"/>
        <v>600</v>
      </c>
      <c r="J25" s="109"/>
      <c r="K25" s="72">
        <v>400000</v>
      </c>
      <c r="L25" s="70"/>
      <c r="M25" s="70"/>
      <c r="N25" s="70"/>
      <c r="O25" s="70"/>
      <c r="P25" s="70"/>
      <c r="Q25" s="70"/>
      <c r="R25" s="70"/>
      <c r="S25" s="70"/>
    </row>
    <row r="26" spans="1:19" ht="18" customHeight="1" x14ac:dyDescent="0.25">
      <c r="A26" s="85" t="s">
        <v>92</v>
      </c>
      <c r="B26" s="40">
        <v>1500</v>
      </c>
      <c r="C26" s="40">
        <v>1500</v>
      </c>
      <c r="D26" s="40">
        <v>1500</v>
      </c>
      <c r="E26" s="39">
        <f t="shared" si="3"/>
        <v>4500</v>
      </c>
      <c r="J26" s="109"/>
      <c r="K26" s="72">
        <v>450000</v>
      </c>
      <c r="L26" s="70"/>
      <c r="M26" s="70"/>
      <c r="N26" s="70"/>
      <c r="O26" s="70"/>
      <c r="P26" s="70"/>
      <c r="Q26" s="70"/>
      <c r="R26" s="70"/>
      <c r="S26" s="70"/>
    </row>
    <row r="27" spans="1:19" ht="18" customHeight="1" x14ac:dyDescent="0.25">
      <c r="A27" s="85" t="s">
        <v>93</v>
      </c>
      <c r="B27" s="40">
        <v>250</v>
      </c>
      <c r="C27" s="40">
        <v>250</v>
      </c>
      <c r="D27" s="40">
        <v>250</v>
      </c>
      <c r="E27" s="39">
        <f t="shared" si="3"/>
        <v>750</v>
      </c>
      <c r="J27" s="109"/>
      <c r="K27" s="72">
        <v>500000</v>
      </c>
      <c r="L27" s="70"/>
      <c r="M27" s="70"/>
      <c r="N27" s="70"/>
      <c r="O27" s="70"/>
      <c r="P27" s="70"/>
      <c r="Q27" s="70"/>
      <c r="R27" s="70"/>
      <c r="S27" s="70"/>
    </row>
    <row r="28" spans="1:19" ht="18" customHeight="1" x14ac:dyDescent="0.25">
      <c r="A28" s="85" t="s">
        <v>94</v>
      </c>
      <c r="B28" s="40">
        <v>350</v>
      </c>
      <c r="C28" s="40">
        <v>350</v>
      </c>
      <c r="D28" s="40">
        <v>350</v>
      </c>
      <c r="E28" s="39">
        <f t="shared" si="3"/>
        <v>1050</v>
      </c>
      <c r="J28" s="109"/>
      <c r="K28" s="72">
        <v>550000</v>
      </c>
      <c r="L28" s="70"/>
      <c r="M28" s="70"/>
      <c r="N28" s="70"/>
      <c r="O28" s="70"/>
      <c r="P28" s="70"/>
      <c r="Q28" s="70"/>
      <c r="R28" s="70"/>
      <c r="S28" s="70"/>
    </row>
    <row r="29" spans="1:19" ht="18" customHeight="1" x14ac:dyDescent="0.25">
      <c r="A29" s="85" t="s">
        <v>95</v>
      </c>
      <c r="B29" s="40">
        <v>20000</v>
      </c>
      <c r="C29" s="40">
        <v>20000</v>
      </c>
      <c r="D29" s="40">
        <v>20000</v>
      </c>
      <c r="E29" s="39">
        <f t="shared" si="3"/>
        <v>60000</v>
      </c>
      <c r="J29" s="109"/>
      <c r="K29" s="72">
        <v>600000</v>
      </c>
      <c r="L29" s="70"/>
      <c r="M29" s="70"/>
      <c r="N29" s="70"/>
      <c r="O29" s="70"/>
      <c r="P29" s="70"/>
      <c r="Q29" s="70"/>
      <c r="R29" s="70"/>
      <c r="S29" s="70"/>
    </row>
    <row r="30" spans="1:19" ht="18" customHeight="1" thickBot="1" x14ac:dyDescent="0.3">
      <c r="A30" s="41" t="s">
        <v>96</v>
      </c>
      <c r="B30" s="42">
        <f>SUM(B17:B29)</f>
        <v>108257.83749999999</v>
      </c>
      <c r="C30" s="42">
        <f t="shared" ref="C30:E30" si="4">SUM(C17:C29)</f>
        <v>105706.08749999999</v>
      </c>
      <c r="D30" s="42">
        <f t="shared" si="4"/>
        <v>120562.46249999999</v>
      </c>
      <c r="E30" s="42">
        <f t="shared" si="4"/>
        <v>334526.38750000001</v>
      </c>
      <c r="J30" s="109"/>
      <c r="K30" s="72">
        <v>650000</v>
      </c>
      <c r="L30" s="70"/>
      <c r="M30" s="70"/>
      <c r="N30" s="70"/>
      <c r="O30" s="70"/>
      <c r="P30" s="70"/>
      <c r="Q30" s="70"/>
      <c r="R30" s="70"/>
      <c r="S30" s="70"/>
    </row>
    <row r="31" spans="1:19" ht="18" customHeight="1" thickTop="1" x14ac:dyDescent="0.25">
      <c r="J31" s="109"/>
      <c r="K31" s="72">
        <v>700000</v>
      </c>
      <c r="L31" s="70"/>
      <c r="M31" s="70"/>
      <c r="N31" s="70"/>
      <c r="O31" s="70"/>
      <c r="P31" s="70"/>
      <c r="Q31" s="70"/>
      <c r="R31" s="70"/>
      <c r="S31" s="70"/>
    </row>
    <row r="32" spans="1:19" ht="18" customHeight="1" x14ac:dyDescent="0.25">
      <c r="A32" s="43" t="s">
        <v>97</v>
      </c>
      <c r="B32" s="44">
        <f>B13-B30</f>
        <v>73737.162500000006</v>
      </c>
      <c r="C32" s="44">
        <f t="shared" ref="C32:E32" si="5">C13-C30</f>
        <v>70388.912500000006</v>
      </c>
      <c r="D32" s="44">
        <f t="shared" si="5"/>
        <v>89882.537500000006</v>
      </c>
      <c r="E32" s="44">
        <f t="shared" si="5"/>
        <v>234008.61249999999</v>
      </c>
      <c r="J32" s="110"/>
      <c r="K32" s="72">
        <v>750000</v>
      </c>
      <c r="L32" s="70"/>
      <c r="M32" s="70"/>
      <c r="N32" s="70"/>
      <c r="O32" s="70"/>
      <c r="P32" s="70"/>
      <c r="Q32" s="70"/>
      <c r="R32" s="70"/>
      <c r="S32" s="70"/>
    </row>
    <row r="33" spans="1:5" ht="18" customHeight="1" x14ac:dyDescent="0.25">
      <c r="A33" s="43" t="s">
        <v>98</v>
      </c>
      <c r="B33" s="45">
        <f>B32/B13</f>
        <v>0.40516037528503535</v>
      </c>
      <c r="C33" s="45">
        <f t="shared" ref="C33:E33" si="6">C32/C13</f>
        <v>0.39972124421477045</v>
      </c>
      <c r="D33" s="45">
        <f t="shared" si="6"/>
        <v>0.42710702321271593</v>
      </c>
      <c r="E33" s="45">
        <f t="shared" si="6"/>
        <v>0.41159930787022786</v>
      </c>
    </row>
    <row r="34" spans="1:5" ht="18" customHeight="1" x14ac:dyDescent="0.25">
      <c r="A34" s="46"/>
      <c r="B34" s="47"/>
      <c r="C34" s="47"/>
      <c r="D34" s="47"/>
      <c r="E34" s="48"/>
    </row>
    <row r="39" spans="1:5" x14ac:dyDescent="0.25">
      <c r="B39" s="1"/>
      <c r="C39" s="1"/>
      <c r="D39" s="1"/>
      <c r="E39" s="1"/>
    </row>
  </sheetData>
  <mergeCells count="5">
    <mergeCell ref="J6:J16"/>
    <mergeCell ref="L18:S18"/>
    <mergeCell ref="J20:J32"/>
    <mergeCell ref="L3:L4"/>
    <mergeCell ref="M3:M4"/>
  </mergeCells>
  <printOptions horizontalCentered="1"/>
  <pageMargins left="0.7" right="0.7" top="0.75" bottom="0.75" header="0.3" footer="0.3"/>
  <pageSetup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06351-FCAD-4A25-88CA-427585030106}">
  <sheetPr>
    <tabColor theme="4" tint="0.39997558519241921"/>
  </sheetPr>
  <dimension ref="A1:G38"/>
  <sheetViews>
    <sheetView workbookViewId="0">
      <selection activeCell="A3" sqref="A3"/>
    </sheetView>
  </sheetViews>
  <sheetFormatPr defaultRowHeight="15" x14ac:dyDescent="0.25"/>
  <cols>
    <col min="1" max="1" width="24.5703125" style="12" customWidth="1"/>
    <col min="2" max="2" width="14.28515625" style="12" customWidth="1"/>
    <col min="3" max="3" width="9.42578125" style="12" customWidth="1"/>
    <col min="4" max="4" width="8" style="12" customWidth="1"/>
    <col min="5" max="5" width="11.5703125" style="12" customWidth="1"/>
    <col min="6" max="6" width="16.140625" style="12" customWidth="1"/>
    <col min="7" max="7" width="18.140625" style="12" customWidth="1"/>
    <col min="8" max="8" width="6" style="12" customWidth="1"/>
    <col min="9" max="9" width="6.7109375" style="12" customWidth="1"/>
    <col min="10" max="10" width="6" style="12" customWidth="1"/>
    <col min="11" max="11" width="16.140625" style="12" customWidth="1"/>
    <col min="12" max="12" width="7.28515625" style="12" customWidth="1"/>
    <col min="13" max="13" width="7" style="12" customWidth="1"/>
    <col min="14" max="14" width="11.7109375" style="12" customWidth="1"/>
    <col min="15" max="16384" width="9.140625" style="12"/>
  </cols>
  <sheetData>
    <row r="1" spans="1:7" ht="23.25" x14ac:dyDescent="0.35">
      <c r="A1" s="116" t="s">
        <v>0</v>
      </c>
      <c r="B1" s="116"/>
      <c r="C1" s="116"/>
      <c r="D1" s="116"/>
    </row>
    <row r="2" spans="1:7" ht="23.25" x14ac:dyDescent="0.35">
      <c r="A2" s="117" t="s">
        <v>60</v>
      </c>
      <c r="B2" s="117"/>
      <c r="C2" s="117"/>
      <c r="D2" s="117"/>
    </row>
    <row r="3" spans="1:7" ht="19.5" customHeight="1" x14ac:dyDescent="0.25">
      <c r="A3" s="13"/>
      <c r="B3" s="14"/>
      <c r="C3" s="14"/>
      <c r="D3" s="14"/>
    </row>
    <row r="4" spans="1:7" x14ac:dyDescent="0.25">
      <c r="A4" s="15" t="s">
        <v>2</v>
      </c>
      <c r="B4" s="15" t="s">
        <v>3</v>
      </c>
      <c r="C4" s="16" t="s">
        <v>4</v>
      </c>
      <c r="D4" s="16" t="s">
        <v>61</v>
      </c>
      <c r="F4" s="16" t="s">
        <v>147</v>
      </c>
      <c r="G4" s="15" t="s">
        <v>148</v>
      </c>
    </row>
    <row r="5" spans="1:7" x14ac:dyDescent="0.25">
      <c r="A5" s="17" t="s">
        <v>8</v>
      </c>
      <c r="B5" s="18" t="s">
        <v>9</v>
      </c>
      <c r="C5" s="22" t="s">
        <v>10</v>
      </c>
      <c r="D5" s="18">
        <v>245</v>
      </c>
    </row>
    <row r="6" spans="1:7" x14ac:dyDescent="0.25">
      <c r="A6" s="17" t="s">
        <v>11</v>
      </c>
      <c r="B6" s="18" t="s">
        <v>9</v>
      </c>
      <c r="C6" s="22" t="s">
        <v>10</v>
      </c>
      <c r="D6" s="18">
        <v>350</v>
      </c>
    </row>
    <row r="7" spans="1:7" x14ac:dyDescent="0.25">
      <c r="A7" s="17" t="s">
        <v>12</v>
      </c>
      <c r="B7" s="18" t="s">
        <v>13</v>
      </c>
      <c r="C7" s="22" t="s">
        <v>14</v>
      </c>
      <c r="D7" s="18">
        <v>245</v>
      </c>
    </row>
    <row r="8" spans="1:7" x14ac:dyDescent="0.25">
      <c r="A8" s="17" t="s">
        <v>17</v>
      </c>
      <c r="B8" s="17" t="s">
        <v>13</v>
      </c>
      <c r="C8" s="22" t="s">
        <v>14</v>
      </c>
      <c r="D8" s="18">
        <v>195</v>
      </c>
    </row>
    <row r="9" spans="1:7" x14ac:dyDescent="0.25">
      <c r="A9" s="17" t="s">
        <v>15</v>
      </c>
      <c r="B9" s="18" t="s">
        <v>16</v>
      </c>
      <c r="C9" s="22" t="s">
        <v>14</v>
      </c>
      <c r="D9" s="18">
        <v>275</v>
      </c>
    </row>
    <row r="10" spans="1:7" x14ac:dyDescent="0.25">
      <c r="A10" s="18" t="s">
        <v>44</v>
      </c>
      <c r="B10" s="18" t="s">
        <v>45</v>
      </c>
      <c r="C10" s="22" t="s">
        <v>41</v>
      </c>
      <c r="D10" s="18">
        <v>250</v>
      </c>
    </row>
    <row r="11" spans="1:7" x14ac:dyDescent="0.25">
      <c r="A11" s="18" t="s">
        <v>42</v>
      </c>
      <c r="B11" s="18" t="s">
        <v>43</v>
      </c>
      <c r="C11" s="22" t="s">
        <v>41</v>
      </c>
      <c r="D11" s="18">
        <v>450</v>
      </c>
    </row>
    <row r="12" spans="1:7" x14ac:dyDescent="0.25">
      <c r="A12" s="18" t="s">
        <v>39</v>
      </c>
      <c r="B12" s="18" t="s">
        <v>40</v>
      </c>
      <c r="C12" s="22" t="s">
        <v>41</v>
      </c>
      <c r="D12" s="18">
        <v>385</v>
      </c>
    </row>
    <row r="13" spans="1:7" x14ac:dyDescent="0.25">
      <c r="A13" s="17" t="s">
        <v>21</v>
      </c>
      <c r="B13" s="18" t="s">
        <v>22</v>
      </c>
      <c r="C13" s="22" t="s">
        <v>20</v>
      </c>
      <c r="D13" s="18">
        <v>450</v>
      </c>
    </row>
    <row r="14" spans="1:7" x14ac:dyDescent="0.25">
      <c r="A14" s="17" t="s">
        <v>23</v>
      </c>
      <c r="B14" s="18" t="s">
        <v>24</v>
      </c>
      <c r="C14" s="22" t="s">
        <v>20</v>
      </c>
      <c r="D14" s="18">
        <v>425</v>
      </c>
    </row>
    <row r="15" spans="1:7" x14ac:dyDescent="0.25">
      <c r="A15" s="17" t="s">
        <v>25</v>
      </c>
      <c r="B15" s="18" t="s">
        <v>24</v>
      </c>
      <c r="C15" s="22" t="s">
        <v>20</v>
      </c>
      <c r="D15" s="18">
        <v>400</v>
      </c>
    </row>
    <row r="16" spans="1:7" x14ac:dyDescent="0.25">
      <c r="A16" s="17" t="s">
        <v>18</v>
      </c>
      <c r="B16" s="18" t="s">
        <v>19</v>
      </c>
      <c r="C16" s="22" t="s">
        <v>20</v>
      </c>
      <c r="D16" s="18">
        <v>365</v>
      </c>
    </row>
    <row r="17" spans="1:4" x14ac:dyDescent="0.25">
      <c r="A17" s="17" t="s">
        <v>26</v>
      </c>
      <c r="B17" s="18" t="s">
        <v>27</v>
      </c>
      <c r="C17" s="22" t="s">
        <v>28</v>
      </c>
      <c r="D17" s="18">
        <v>185</v>
      </c>
    </row>
    <row r="18" spans="1:4" x14ac:dyDescent="0.25">
      <c r="A18" s="17" t="s">
        <v>26</v>
      </c>
      <c r="B18" s="18" t="s">
        <v>27</v>
      </c>
      <c r="C18" s="22" t="s">
        <v>28</v>
      </c>
      <c r="D18" s="18">
        <v>195</v>
      </c>
    </row>
    <row r="19" spans="1:4" x14ac:dyDescent="0.25">
      <c r="A19" s="17" t="s">
        <v>31</v>
      </c>
      <c r="B19" s="18" t="s">
        <v>32</v>
      </c>
      <c r="C19" s="22" t="s">
        <v>28</v>
      </c>
      <c r="D19" s="18">
        <v>185</v>
      </c>
    </row>
    <row r="20" spans="1:4" x14ac:dyDescent="0.25">
      <c r="A20" s="17" t="s">
        <v>29</v>
      </c>
      <c r="B20" s="18" t="s">
        <v>30</v>
      </c>
      <c r="C20" s="22" t="s">
        <v>28</v>
      </c>
      <c r="D20" s="18">
        <v>275</v>
      </c>
    </row>
    <row r="21" spans="1:4" x14ac:dyDescent="0.25">
      <c r="A21" s="17" t="s">
        <v>29</v>
      </c>
      <c r="B21" s="18" t="s">
        <v>30</v>
      </c>
      <c r="C21" s="22" t="s">
        <v>28</v>
      </c>
      <c r="D21" s="18">
        <v>325</v>
      </c>
    </row>
    <row r="22" spans="1:4" x14ac:dyDescent="0.25">
      <c r="A22" s="18" t="s">
        <v>53</v>
      </c>
      <c r="B22" s="18" t="s">
        <v>54</v>
      </c>
      <c r="C22" s="22" t="s">
        <v>55</v>
      </c>
      <c r="D22" s="23">
        <v>290</v>
      </c>
    </row>
    <row r="23" spans="1:4" x14ac:dyDescent="0.25">
      <c r="A23" s="18" t="s">
        <v>58</v>
      </c>
      <c r="B23" s="18" t="s">
        <v>59</v>
      </c>
      <c r="C23" s="22" t="s">
        <v>55</v>
      </c>
      <c r="D23" s="23">
        <v>255</v>
      </c>
    </row>
    <row r="24" spans="1:4" x14ac:dyDescent="0.25">
      <c r="A24" s="18" t="s">
        <v>56</v>
      </c>
      <c r="B24" s="18" t="s">
        <v>57</v>
      </c>
      <c r="C24" s="22" t="s">
        <v>55</v>
      </c>
      <c r="D24" s="23">
        <v>310</v>
      </c>
    </row>
    <row r="25" spans="1:4" x14ac:dyDescent="0.25">
      <c r="A25" s="18" t="s">
        <v>49</v>
      </c>
      <c r="B25" s="18" t="s">
        <v>50</v>
      </c>
      <c r="C25" s="22" t="s">
        <v>48</v>
      </c>
      <c r="D25" s="18">
        <v>280</v>
      </c>
    </row>
    <row r="26" spans="1:4" x14ac:dyDescent="0.25">
      <c r="A26" s="18" t="s">
        <v>51</v>
      </c>
      <c r="B26" s="18" t="s">
        <v>52</v>
      </c>
      <c r="C26" s="22" t="s">
        <v>48</v>
      </c>
      <c r="D26" s="23">
        <v>285</v>
      </c>
    </row>
    <row r="27" spans="1:4" x14ac:dyDescent="0.25">
      <c r="A27" s="18" t="s">
        <v>46</v>
      </c>
      <c r="B27" s="18" t="s">
        <v>47</v>
      </c>
      <c r="C27" s="22" t="s">
        <v>48</v>
      </c>
      <c r="D27" s="18">
        <v>450</v>
      </c>
    </row>
    <row r="28" spans="1:4" x14ac:dyDescent="0.25">
      <c r="A28" s="17" t="s">
        <v>37</v>
      </c>
      <c r="B28" s="18" t="s">
        <v>38</v>
      </c>
      <c r="C28" s="22" t="s">
        <v>35</v>
      </c>
      <c r="D28" s="18">
        <v>345</v>
      </c>
    </row>
    <row r="29" spans="1:4" x14ac:dyDescent="0.25">
      <c r="A29" s="17" t="s">
        <v>33</v>
      </c>
      <c r="B29" s="18" t="s">
        <v>34</v>
      </c>
      <c r="C29" s="22" t="s">
        <v>35</v>
      </c>
      <c r="D29" s="18">
        <v>500</v>
      </c>
    </row>
    <row r="30" spans="1:4" x14ac:dyDescent="0.25">
      <c r="A30" s="17" t="s">
        <v>36</v>
      </c>
      <c r="B30" s="18" t="s">
        <v>34</v>
      </c>
      <c r="C30" s="22" t="s">
        <v>35</v>
      </c>
      <c r="D30" s="18">
        <v>325</v>
      </c>
    </row>
    <row r="36" spans="3:4" x14ac:dyDescent="0.25">
      <c r="C36" s="19" t="s">
        <v>62</v>
      </c>
      <c r="D36" s="20">
        <f>MEDIAN(D5:D30)</f>
        <v>300</v>
      </c>
    </row>
    <row r="37" spans="3:4" x14ac:dyDescent="0.25">
      <c r="C37" s="19" t="s">
        <v>63</v>
      </c>
      <c r="D37" s="20">
        <f>COUNT(D5:D30)</f>
        <v>26</v>
      </c>
    </row>
    <row r="38" spans="3:4" x14ac:dyDescent="0.25">
      <c r="C38" s="19" t="s">
        <v>64</v>
      </c>
      <c r="D38" s="21">
        <f>_xlfn.MODE.SNGL(D5:D30)</f>
        <v>450</v>
      </c>
    </row>
  </sheetData>
  <sortState xmlns:xlrd2="http://schemas.microsoft.com/office/spreadsheetml/2017/richdata2" ref="A5:D30">
    <sortCondition ref="C5:C30"/>
    <sortCondition ref="B5:B30"/>
  </sortState>
  <mergeCells count="2">
    <mergeCell ref="A1:D1"/>
    <mergeCell ref="A2:D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342A7-72AE-4734-B657-EBDB711CB87A}">
  <sheetPr>
    <tabColor theme="7" tint="0.59999389629810485"/>
  </sheetPr>
  <dimension ref="A1:L30"/>
  <sheetViews>
    <sheetView tabSelected="1" workbookViewId="0"/>
  </sheetViews>
  <sheetFormatPr defaultRowHeight="15" x14ac:dyDescent="0.25"/>
  <cols>
    <col min="1" max="1" width="24.5703125" customWidth="1"/>
    <col min="2" max="2" width="14.28515625" customWidth="1"/>
    <col min="3" max="5" width="7.7109375" customWidth="1"/>
    <col min="6" max="6" width="9.28515625" customWidth="1"/>
    <col min="7" max="7" width="9.140625" customWidth="1"/>
    <col min="8" max="8" width="9.85546875" customWidth="1"/>
    <col min="9" max="9" width="11.140625" bestFit="1" customWidth="1"/>
  </cols>
  <sheetData>
    <row r="1" spans="1:12" ht="21" x14ac:dyDescent="0.35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2" ht="21" x14ac:dyDescent="0.35">
      <c r="A2" s="2" t="s">
        <v>99</v>
      </c>
      <c r="B2" s="3"/>
      <c r="C2" s="3"/>
      <c r="D2" s="3"/>
      <c r="E2" s="3"/>
      <c r="F2" s="3"/>
      <c r="G2" s="3"/>
      <c r="H2" s="3"/>
      <c r="I2" s="3"/>
    </row>
    <row r="4" spans="1:12" ht="28.5" customHeight="1" x14ac:dyDescent="0.25">
      <c r="A4" s="120" t="s">
        <v>2</v>
      </c>
      <c r="B4" s="121" t="s">
        <v>3</v>
      </c>
      <c r="C4" s="121" t="s">
        <v>4</v>
      </c>
      <c r="D4" s="121" t="s">
        <v>65</v>
      </c>
      <c r="E4" s="122" t="s">
        <v>66</v>
      </c>
      <c r="F4" s="122" t="s">
        <v>67</v>
      </c>
      <c r="G4" s="123" t="s">
        <v>68</v>
      </c>
      <c r="H4" s="123" t="s">
        <v>69</v>
      </c>
      <c r="I4" s="124" t="s">
        <v>70</v>
      </c>
    </row>
    <row r="5" spans="1:12" x14ac:dyDescent="0.25">
      <c r="A5" s="118" t="s">
        <v>8</v>
      </c>
      <c r="B5" s="10" t="s">
        <v>9</v>
      </c>
      <c r="C5" s="11" t="s">
        <v>10</v>
      </c>
      <c r="D5" s="10">
        <v>27</v>
      </c>
      <c r="E5" s="10">
        <v>28</v>
      </c>
      <c r="F5" s="10">
        <v>28</v>
      </c>
      <c r="G5" s="24">
        <f>D5*Rates!$D5</f>
        <v>6615</v>
      </c>
      <c r="H5" s="24">
        <f>E5*Rates!$D5</f>
        <v>6860</v>
      </c>
      <c r="I5" s="119">
        <f>F5*Rates!$D5</f>
        <v>6860</v>
      </c>
      <c r="L5" s="88"/>
    </row>
    <row r="6" spans="1:12" x14ac:dyDescent="0.25">
      <c r="A6" s="118" t="s">
        <v>11</v>
      </c>
      <c r="B6" s="10" t="s">
        <v>9</v>
      </c>
      <c r="C6" s="11" t="s">
        <v>10</v>
      </c>
      <c r="D6" s="10">
        <v>22</v>
      </c>
      <c r="E6" s="10">
        <v>18</v>
      </c>
      <c r="F6" s="10">
        <v>25</v>
      </c>
      <c r="G6" s="24">
        <f>D6*Rates!D6</f>
        <v>7700</v>
      </c>
      <c r="H6" s="24">
        <f>E6*Rates!$D6</f>
        <v>6300</v>
      </c>
      <c r="I6" s="119">
        <f>F6*Rates!$D6</f>
        <v>8750</v>
      </c>
    </row>
    <row r="7" spans="1:12" x14ac:dyDescent="0.25">
      <c r="A7" s="118" t="s">
        <v>12</v>
      </c>
      <c r="B7" s="10" t="s">
        <v>13</v>
      </c>
      <c r="C7" s="11" t="s">
        <v>14</v>
      </c>
      <c r="D7" s="10">
        <v>20</v>
      </c>
      <c r="E7" s="10">
        <v>31</v>
      </c>
      <c r="F7" s="10">
        <v>18</v>
      </c>
      <c r="G7" s="24">
        <f>D7*Rates!D7</f>
        <v>4900</v>
      </c>
      <c r="H7" s="24">
        <f>E7*Rates!$D7</f>
        <v>7595</v>
      </c>
      <c r="I7" s="119">
        <f>F7*Rates!$D7</f>
        <v>4410</v>
      </c>
    </row>
    <row r="8" spans="1:12" x14ac:dyDescent="0.25">
      <c r="A8" s="118" t="s">
        <v>17</v>
      </c>
      <c r="B8" s="9" t="s">
        <v>13</v>
      </c>
      <c r="C8" s="11" t="s">
        <v>14</v>
      </c>
      <c r="D8" s="10">
        <v>22</v>
      </c>
      <c r="E8" s="10">
        <v>26</v>
      </c>
      <c r="F8" s="10">
        <v>31</v>
      </c>
      <c r="G8" s="24">
        <f>D8*Rates!D9</f>
        <v>6050</v>
      </c>
      <c r="H8" s="24">
        <f>E8*Rates!$D9</f>
        <v>7150</v>
      </c>
      <c r="I8" s="119">
        <f>F8*Rates!$D9</f>
        <v>8525</v>
      </c>
    </row>
    <row r="9" spans="1:12" x14ac:dyDescent="0.25">
      <c r="A9" s="118" t="s">
        <v>15</v>
      </c>
      <c r="B9" s="10" t="s">
        <v>16</v>
      </c>
      <c r="C9" s="11" t="s">
        <v>14</v>
      </c>
      <c r="D9" s="10">
        <v>30</v>
      </c>
      <c r="E9" s="10">
        <v>18</v>
      </c>
      <c r="F9" s="10">
        <v>22</v>
      </c>
      <c r="G9" s="24">
        <f>D9*Rates!D8</f>
        <v>5850</v>
      </c>
      <c r="H9" s="24">
        <f>E9*Rates!$D8</f>
        <v>3510</v>
      </c>
      <c r="I9" s="119">
        <f>F9*Rates!$D8</f>
        <v>4290</v>
      </c>
    </row>
    <row r="10" spans="1:12" x14ac:dyDescent="0.25">
      <c r="A10" s="94" t="s">
        <v>44</v>
      </c>
      <c r="B10" s="10" t="s">
        <v>45</v>
      </c>
      <c r="C10" s="11" t="s">
        <v>41</v>
      </c>
      <c r="D10" s="10">
        <v>15</v>
      </c>
      <c r="E10" s="10">
        <v>30</v>
      </c>
      <c r="F10" s="10">
        <v>24</v>
      </c>
      <c r="G10" s="24">
        <f>D10*Rates!D24</f>
        <v>4650</v>
      </c>
      <c r="H10" s="24">
        <f>E10*Rates!$D24</f>
        <v>9300</v>
      </c>
      <c r="I10" s="119">
        <f>F10*Rates!$D24</f>
        <v>7440</v>
      </c>
    </row>
    <row r="11" spans="1:12" x14ac:dyDescent="0.25">
      <c r="A11" s="94" t="s">
        <v>42</v>
      </c>
      <c r="B11" s="10" t="s">
        <v>43</v>
      </c>
      <c r="C11" s="11" t="s">
        <v>41</v>
      </c>
      <c r="D11" s="10">
        <v>21</v>
      </c>
      <c r="E11" s="10">
        <v>31</v>
      </c>
      <c r="F11" s="10">
        <v>28</v>
      </c>
      <c r="G11" s="24">
        <f>D11*Rates!D23</f>
        <v>5355</v>
      </c>
      <c r="H11" s="24">
        <f>E11*Rates!$D23</f>
        <v>7905</v>
      </c>
      <c r="I11" s="119">
        <f>F11*Rates!$D23</f>
        <v>7140</v>
      </c>
    </row>
    <row r="12" spans="1:12" x14ac:dyDescent="0.25">
      <c r="A12" s="94" t="s">
        <v>39</v>
      </c>
      <c r="B12" s="10" t="s">
        <v>40</v>
      </c>
      <c r="C12" s="11" t="s">
        <v>41</v>
      </c>
      <c r="D12" s="10">
        <v>22</v>
      </c>
      <c r="E12" s="10">
        <v>14</v>
      </c>
      <c r="F12" s="10">
        <v>30</v>
      </c>
      <c r="G12" s="24">
        <f>D12*Rates!D22</f>
        <v>6380</v>
      </c>
      <c r="H12" s="24">
        <f>E12*Rates!$D22</f>
        <v>4060</v>
      </c>
      <c r="I12" s="119">
        <f>F12*Rates!$D22</f>
        <v>8700</v>
      </c>
    </row>
    <row r="13" spans="1:12" x14ac:dyDescent="0.25">
      <c r="A13" s="118" t="s">
        <v>21</v>
      </c>
      <c r="B13" s="10" t="s">
        <v>22</v>
      </c>
      <c r="C13" s="11" t="s">
        <v>20</v>
      </c>
      <c r="D13" s="10">
        <v>28</v>
      </c>
      <c r="E13" s="10">
        <v>14</v>
      </c>
      <c r="F13" s="10">
        <v>30</v>
      </c>
      <c r="G13" s="24">
        <f>D13*Rates!D11</f>
        <v>12600</v>
      </c>
      <c r="H13" s="24">
        <f>E13*Rates!$D11</f>
        <v>6300</v>
      </c>
      <c r="I13" s="119">
        <f>F13*Rates!$D11</f>
        <v>13500</v>
      </c>
    </row>
    <row r="14" spans="1:12" x14ac:dyDescent="0.25">
      <c r="A14" s="118" t="s">
        <v>23</v>
      </c>
      <c r="B14" s="10" t="s">
        <v>24</v>
      </c>
      <c r="C14" s="11" t="s">
        <v>20</v>
      </c>
      <c r="D14" s="10">
        <v>25</v>
      </c>
      <c r="E14" s="10">
        <v>31</v>
      </c>
      <c r="F14" s="10">
        <v>30</v>
      </c>
      <c r="G14" s="24">
        <f>D14*Rates!D12</f>
        <v>9625</v>
      </c>
      <c r="H14" s="24">
        <f>E14*Rates!$D12</f>
        <v>11935</v>
      </c>
      <c r="I14" s="119">
        <f>F14*Rates!$D12</f>
        <v>11550</v>
      </c>
    </row>
    <row r="15" spans="1:12" x14ac:dyDescent="0.25">
      <c r="A15" s="118" t="s">
        <v>25</v>
      </c>
      <c r="B15" s="10" t="s">
        <v>24</v>
      </c>
      <c r="C15" s="11" t="s">
        <v>20</v>
      </c>
      <c r="D15" s="10">
        <v>27</v>
      </c>
      <c r="E15" s="10">
        <v>30</v>
      </c>
      <c r="F15" s="10">
        <v>28</v>
      </c>
      <c r="G15" s="24">
        <f>D15*Rates!D13</f>
        <v>12150</v>
      </c>
      <c r="H15" s="24">
        <f>E15*Rates!$D13</f>
        <v>13500</v>
      </c>
      <c r="I15" s="119">
        <f>F15*Rates!$D13</f>
        <v>12600</v>
      </c>
    </row>
    <row r="16" spans="1:12" x14ac:dyDescent="0.25">
      <c r="A16" s="118" t="s">
        <v>18</v>
      </c>
      <c r="B16" s="10" t="s">
        <v>19</v>
      </c>
      <c r="C16" s="11" t="s">
        <v>20</v>
      </c>
      <c r="D16" s="10">
        <v>29</v>
      </c>
      <c r="E16" s="10">
        <v>14</v>
      </c>
      <c r="F16" s="10">
        <v>31</v>
      </c>
      <c r="G16" s="24">
        <f>D16*Rates!D10</f>
        <v>7250</v>
      </c>
      <c r="H16" s="24">
        <f>E16*Rates!$D10</f>
        <v>3500</v>
      </c>
      <c r="I16" s="119">
        <f>F16*Rates!$D10</f>
        <v>7750</v>
      </c>
    </row>
    <row r="17" spans="1:9" x14ac:dyDescent="0.25">
      <c r="A17" s="118" t="s">
        <v>26</v>
      </c>
      <c r="B17" s="10" t="s">
        <v>27</v>
      </c>
      <c r="C17" s="11" t="s">
        <v>28</v>
      </c>
      <c r="D17" s="10">
        <v>25</v>
      </c>
      <c r="E17" s="10">
        <v>25</v>
      </c>
      <c r="F17" s="10">
        <v>26</v>
      </c>
      <c r="G17" s="24">
        <f>D17*Rates!D14</f>
        <v>10625</v>
      </c>
      <c r="H17" s="24">
        <f>E17*Rates!$D14</f>
        <v>10625</v>
      </c>
      <c r="I17" s="119">
        <f>F17*Rates!$D14</f>
        <v>11050</v>
      </c>
    </row>
    <row r="18" spans="1:9" x14ac:dyDescent="0.25">
      <c r="A18" s="118" t="s">
        <v>26</v>
      </c>
      <c r="B18" s="10" t="s">
        <v>27</v>
      </c>
      <c r="C18" s="11" t="s">
        <v>28</v>
      </c>
      <c r="D18" s="10">
        <v>29</v>
      </c>
      <c r="E18" s="10">
        <v>12</v>
      </c>
      <c r="F18" s="10">
        <v>14</v>
      </c>
      <c r="G18" s="24">
        <f>D18*Rates!D16</f>
        <v>10585</v>
      </c>
      <c r="H18" s="24">
        <f>E18*Rates!$D16</f>
        <v>4380</v>
      </c>
      <c r="I18" s="119">
        <f>F18*Rates!$D16</f>
        <v>5110</v>
      </c>
    </row>
    <row r="19" spans="1:9" x14ac:dyDescent="0.25">
      <c r="A19" s="118" t="s">
        <v>31</v>
      </c>
      <c r="B19" s="10" t="s">
        <v>32</v>
      </c>
      <c r="C19" s="11" t="s">
        <v>28</v>
      </c>
      <c r="D19" s="10">
        <v>30</v>
      </c>
      <c r="E19" s="10">
        <v>30</v>
      </c>
      <c r="F19" s="10">
        <v>31</v>
      </c>
      <c r="G19" s="24">
        <f>D19*Rates!D18</f>
        <v>5850</v>
      </c>
      <c r="H19" s="24">
        <f>E19*Rates!$D18</f>
        <v>5850</v>
      </c>
      <c r="I19" s="119">
        <f>F19*Rates!$D18</f>
        <v>6045</v>
      </c>
    </row>
    <row r="20" spans="1:9" x14ac:dyDescent="0.25">
      <c r="A20" s="118" t="s">
        <v>29</v>
      </c>
      <c r="B20" s="10" t="s">
        <v>30</v>
      </c>
      <c r="C20" s="11" t="s">
        <v>28</v>
      </c>
      <c r="D20" s="10">
        <v>14</v>
      </c>
      <c r="E20" s="10">
        <v>7</v>
      </c>
      <c r="F20" s="10">
        <v>31</v>
      </c>
      <c r="G20" s="24">
        <f>D20*Rates!D15</f>
        <v>5600</v>
      </c>
      <c r="H20" s="24">
        <f>E20*Rates!$D15</f>
        <v>2800</v>
      </c>
      <c r="I20" s="119">
        <f>F20*Rates!$D15</f>
        <v>12400</v>
      </c>
    </row>
    <row r="21" spans="1:9" x14ac:dyDescent="0.25">
      <c r="A21" s="118" t="s">
        <v>29</v>
      </c>
      <c r="B21" s="10" t="s">
        <v>30</v>
      </c>
      <c r="C21" s="11" t="s">
        <v>28</v>
      </c>
      <c r="D21" s="10">
        <v>27</v>
      </c>
      <c r="E21" s="10">
        <v>24</v>
      </c>
      <c r="F21" s="10">
        <v>14</v>
      </c>
      <c r="G21" s="24">
        <f>D21*Rates!D17</f>
        <v>4995</v>
      </c>
      <c r="H21" s="24">
        <f>E21*Rates!$D17</f>
        <v>4440</v>
      </c>
      <c r="I21" s="119">
        <f>F21*Rates!$D17</f>
        <v>2590</v>
      </c>
    </row>
    <row r="22" spans="1:9" x14ac:dyDescent="0.25">
      <c r="A22" s="94" t="s">
        <v>53</v>
      </c>
      <c r="B22" s="10" t="s">
        <v>54</v>
      </c>
      <c r="C22" s="11" t="s">
        <v>55</v>
      </c>
      <c r="D22" s="10">
        <v>22</v>
      </c>
      <c r="E22" s="10">
        <v>24</v>
      </c>
      <c r="F22" s="10">
        <v>18</v>
      </c>
      <c r="G22" s="24">
        <f>D22*Rates!D28</f>
        <v>7590</v>
      </c>
      <c r="H22" s="24">
        <f>E22*Rates!$D28</f>
        <v>8280</v>
      </c>
      <c r="I22" s="119">
        <f>F22*Rates!$D28</f>
        <v>6210</v>
      </c>
    </row>
    <row r="23" spans="1:9" x14ac:dyDescent="0.25">
      <c r="A23" s="94" t="s">
        <v>58</v>
      </c>
      <c r="B23" s="10" t="s">
        <v>59</v>
      </c>
      <c r="C23" s="11" t="s">
        <v>55</v>
      </c>
      <c r="D23" s="10">
        <v>18</v>
      </c>
      <c r="E23" s="10">
        <v>21</v>
      </c>
      <c r="F23" s="10">
        <v>28</v>
      </c>
      <c r="G23" s="24">
        <f>D23*Rates!D30</f>
        <v>5850</v>
      </c>
      <c r="H23" s="24">
        <f>E23*Rates!$D30</f>
        <v>6825</v>
      </c>
      <c r="I23" s="119">
        <f>F23*Rates!$D30</f>
        <v>9100</v>
      </c>
    </row>
    <row r="24" spans="1:9" x14ac:dyDescent="0.25">
      <c r="A24" s="94" t="s">
        <v>56</v>
      </c>
      <c r="B24" s="10" t="s">
        <v>57</v>
      </c>
      <c r="C24" s="11" t="s">
        <v>55</v>
      </c>
      <c r="D24" s="10">
        <v>17</v>
      </c>
      <c r="E24" s="10">
        <v>30</v>
      </c>
      <c r="F24" s="10">
        <v>30</v>
      </c>
      <c r="G24" s="24">
        <f>D24*Rates!D29</f>
        <v>8500</v>
      </c>
      <c r="H24" s="24">
        <f>E24*Rates!$D29</f>
        <v>15000</v>
      </c>
      <c r="I24" s="119">
        <f>F24*Rates!$D29</f>
        <v>15000</v>
      </c>
    </row>
    <row r="25" spans="1:9" x14ac:dyDescent="0.25">
      <c r="A25" s="94" t="s">
        <v>49</v>
      </c>
      <c r="B25" s="10" t="s">
        <v>50</v>
      </c>
      <c r="C25" s="11" t="s">
        <v>48</v>
      </c>
      <c r="D25" s="10">
        <v>15</v>
      </c>
      <c r="E25" s="10">
        <v>7</v>
      </c>
      <c r="F25" s="10">
        <v>31</v>
      </c>
      <c r="G25" s="24">
        <f>D25*Rates!D26</f>
        <v>4275</v>
      </c>
      <c r="H25" s="24">
        <f>E25*Rates!$D26</f>
        <v>1995</v>
      </c>
      <c r="I25" s="119">
        <f>F25*Rates!$D26</f>
        <v>8835</v>
      </c>
    </row>
    <row r="26" spans="1:9" x14ac:dyDescent="0.25">
      <c r="A26" s="94" t="s">
        <v>51</v>
      </c>
      <c r="B26" s="10" t="s">
        <v>52</v>
      </c>
      <c r="C26" s="11" t="s">
        <v>48</v>
      </c>
      <c r="D26" s="10">
        <v>12</v>
      </c>
      <c r="E26" s="10">
        <v>12</v>
      </c>
      <c r="F26" s="10">
        <v>17</v>
      </c>
      <c r="G26" s="24">
        <f>D26*Rates!D27</f>
        <v>5400</v>
      </c>
      <c r="H26" s="24">
        <f>E26*Rates!$D27</f>
        <v>5400</v>
      </c>
      <c r="I26" s="119">
        <f>F26*Rates!$D27</f>
        <v>7650</v>
      </c>
    </row>
    <row r="27" spans="1:9" x14ac:dyDescent="0.25">
      <c r="A27" s="94" t="s">
        <v>46</v>
      </c>
      <c r="B27" s="10" t="s">
        <v>47</v>
      </c>
      <c r="C27" s="11" t="s">
        <v>48</v>
      </c>
      <c r="D27" s="10">
        <v>20</v>
      </c>
      <c r="E27" s="10">
        <v>25</v>
      </c>
      <c r="F27" s="10">
        <v>31</v>
      </c>
      <c r="G27" s="24">
        <f>D27*Rates!D25</f>
        <v>5600</v>
      </c>
      <c r="H27" s="24">
        <f>E27*Rates!$D25</f>
        <v>7000</v>
      </c>
      <c r="I27" s="119">
        <f>F27*Rates!$D25</f>
        <v>8680</v>
      </c>
    </row>
    <row r="28" spans="1:9" x14ac:dyDescent="0.25">
      <c r="A28" s="118" t="s">
        <v>37</v>
      </c>
      <c r="B28" s="10" t="s">
        <v>38</v>
      </c>
      <c r="C28" s="11" t="s">
        <v>35</v>
      </c>
      <c r="D28" s="10">
        <v>18</v>
      </c>
      <c r="E28" s="10">
        <v>14</v>
      </c>
      <c r="F28" s="10">
        <v>18</v>
      </c>
      <c r="G28" s="24">
        <f>D28*Rates!D21</f>
        <v>5850</v>
      </c>
      <c r="H28" s="24">
        <f>E28*Rates!$D21</f>
        <v>4550</v>
      </c>
      <c r="I28" s="119">
        <f>F28*Rates!$D21</f>
        <v>5850</v>
      </c>
    </row>
    <row r="29" spans="1:9" x14ac:dyDescent="0.25">
      <c r="A29" s="118" t="s">
        <v>33</v>
      </c>
      <c r="B29" s="10" t="s">
        <v>34</v>
      </c>
      <c r="C29" s="11" t="s">
        <v>35</v>
      </c>
      <c r="D29" s="10">
        <v>30</v>
      </c>
      <c r="E29" s="10">
        <v>21</v>
      </c>
      <c r="F29" s="10">
        <v>31</v>
      </c>
      <c r="G29" s="24">
        <f>D29*Rates!D19</f>
        <v>5550</v>
      </c>
      <c r="H29" s="24">
        <f>E29*Rates!$D19</f>
        <v>3885</v>
      </c>
      <c r="I29" s="119">
        <f>F29*Rates!$D19</f>
        <v>5735</v>
      </c>
    </row>
    <row r="30" spans="1:9" x14ac:dyDescent="0.25">
      <c r="A30" s="125" t="s">
        <v>36</v>
      </c>
      <c r="B30" s="126" t="s">
        <v>34</v>
      </c>
      <c r="C30" s="127" t="s">
        <v>35</v>
      </c>
      <c r="D30" s="126">
        <v>24</v>
      </c>
      <c r="E30" s="126">
        <v>26</v>
      </c>
      <c r="F30" s="126">
        <v>17</v>
      </c>
      <c r="G30" s="128">
        <f>D30*Rates!D20</f>
        <v>6600</v>
      </c>
      <c r="H30" s="128">
        <f>E30*Rates!$D20</f>
        <v>7150</v>
      </c>
      <c r="I30" s="129">
        <f>F30*Rates!$D20</f>
        <v>4675</v>
      </c>
    </row>
  </sheetData>
  <sortState xmlns:xlrd2="http://schemas.microsoft.com/office/spreadsheetml/2017/richdata2" ref="A5:I30">
    <sortCondition ref="C5:C30"/>
    <sortCondition ref="B5:B30"/>
  </sortState>
  <printOptions horizontalCentered="1"/>
  <pageMargins left="0.7" right="0.7" top="0.75" bottom="0.75" header="0.3" footer="0.3"/>
  <pageSetup orientation="landscape" r:id="rId1"/>
  <headerFooter>
    <oddFooter>&amp;R&amp;F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2702C-6636-4FDA-9D42-747B80389675}">
  <sheetPr>
    <tabColor theme="7" tint="0.59999389629810485"/>
  </sheetPr>
  <dimension ref="A1:F30"/>
  <sheetViews>
    <sheetView workbookViewId="0">
      <selection activeCell="A5" sqref="A5"/>
    </sheetView>
  </sheetViews>
  <sheetFormatPr defaultRowHeight="15" x14ac:dyDescent="0.25"/>
  <cols>
    <col min="1" max="1" width="24.5703125" customWidth="1"/>
    <col min="2" max="2" width="14.28515625" customWidth="1"/>
    <col min="3" max="3" width="6.7109375" customWidth="1"/>
    <col min="4" max="4" width="9.7109375" customWidth="1"/>
    <col min="5" max="5" width="7.7109375" customWidth="1"/>
    <col min="6" max="6" width="13" customWidth="1"/>
  </cols>
  <sheetData>
    <row r="1" spans="1:6" ht="21" x14ac:dyDescent="0.35">
      <c r="A1" s="2" t="s">
        <v>0</v>
      </c>
      <c r="B1" s="3"/>
      <c r="C1" s="3"/>
      <c r="D1" s="3"/>
      <c r="E1" s="3"/>
      <c r="F1" s="3"/>
    </row>
    <row r="2" spans="1:6" ht="21" x14ac:dyDescent="0.35">
      <c r="A2" s="4" t="s">
        <v>1</v>
      </c>
      <c r="B2" s="5"/>
      <c r="C2" s="5"/>
      <c r="D2" s="5"/>
      <c r="E2" s="5"/>
      <c r="F2" s="5"/>
    </row>
    <row r="4" spans="1:6" ht="28.5" customHeight="1" x14ac:dyDescent="0.25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8" t="s">
        <v>7</v>
      </c>
    </row>
    <row r="5" spans="1:6" x14ac:dyDescent="0.25">
      <c r="A5" s="9" t="s">
        <v>8</v>
      </c>
      <c r="B5" s="10" t="s">
        <v>9</v>
      </c>
      <c r="C5" s="11" t="s">
        <v>10</v>
      </c>
      <c r="D5" s="10">
        <v>3</v>
      </c>
      <c r="E5" s="10">
        <v>2</v>
      </c>
      <c r="F5" s="10">
        <v>289</v>
      </c>
    </row>
    <row r="6" spans="1:6" x14ac:dyDescent="0.25">
      <c r="A6" s="9" t="s">
        <v>11</v>
      </c>
      <c r="B6" s="10" t="s">
        <v>9</v>
      </c>
      <c r="C6" s="11" t="s">
        <v>10</v>
      </c>
      <c r="D6" s="10">
        <v>3</v>
      </c>
      <c r="E6" s="10">
        <v>2</v>
      </c>
      <c r="F6" s="10">
        <v>314</v>
      </c>
    </row>
    <row r="7" spans="1:6" x14ac:dyDescent="0.25">
      <c r="A7" s="9" t="s">
        <v>12</v>
      </c>
      <c r="B7" s="10" t="s">
        <v>13</v>
      </c>
      <c r="C7" s="11" t="s">
        <v>14</v>
      </c>
      <c r="D7" s="10">
        <v>2</v>
      </c>
      <c r="E7" s="10">
        <v>1</v>
      </c>
      <c r="F7" s="10">
        <v>236</v>
      </c>
    </row>
    <row r="8" spans="1:6" x14ac:dyDescent="0.25">
      <c r="A8" s="9" t="s">
        <v>17</v>
      </c>
      <c r="B8" s="9" t="s">
        <v>13</v>
      </c>
      <c r="C8" s="11" t="s">
        <v>14</v>
      </c>
      <c r="D8" s="10">
        <v>1</v>
      </c>
      <c r="E8" s="10">
        <v>1</v>
      </c>
      <c r="F8" s="10">
        <v>293</v>
      </c>
    </row>
    <row r="9" spans="1:6" x14ac:dyDescent="0.25">
      <c r="A9" s="9" t="s">
        <v>15</v>
      </c>
      <c r="B9" s="10" t="s">
        <v>16</v>
      </c>
      <c r="C9" s="11" t="s">
        <v>14</v>
      </c>
      <c r="D9" s="10">
        <v>2</v>
      </c>
      <c r="E9" s="10">
        <v>1</v>
      </c>
      <c r="F9" s="10">
        <v>289</v>
      </c>
    </row>
    <row r="10" spans="1:6" x14ac:dyDescent="0.25">
      <c r="A10" s="10" t="s">
        <v>44</v>
      </c>
      <c r="B10" s="10" t="s">
        <v>45</v>
      </c>
      <c r="C10" s="11" t="s">
        <v>41</v>
      </c>
      <c r="D10" s="10">
        <v>2</v>
      </c>
      <c r="E10" s="10">
        <v>1</v>
      </c>
      <c r="F10" s="10">
        <v>295</v>
      </c>
    </row>
    <row r="11" spans="1:6" x14ac:dyDescent="0.25">
      <c r="A11" s="10" t="s">
        <v>42</v>
      </c>
      <c r="B11" s="10" t="s">
        <v>43</v>
      </c>
      <c r="C11" s="11" t="s">
        <v>41</v>
      </c>
      <c r="D11" s="10">
        <v>4</v>
      </c>
      <c r="E11" s="10">
        <v>2</v>
      </c>
      <c r="F11" s="10">
        <v>268</v>
      </c>
    </row>
    <row r="12" spans="1:6" x14ac:dyDescent="0.25">
      <c r="A12" s="10" t="s">
        <v>39</v>
      </c>
      <c r="B12" s="10" t="s">
        <v>40</v>
      </c>
      <c r="C12" s="11" t="s">
        <v>41</v>
      </c>
      <c r="D12" s="10">
        <v>3</v>
      </c>
      <c r="E12" s="10">
        <v>2</v>
      </c>
      <c r="F12" s="10">
        <v>226</v>
      </c>
    </row>
    <row r="13" spans="1:6" x14ac:dyDescent="0.25">
      <c r="A13" s="9" t="s">
        <v>21</v>
      </c>
      <c r="B13" s="10" t="s">
        <v>22</v>
      </c>
      <c r="C13" s="11" t="s">
        <v>20</v>
      </c>
      <c r="D13" s="10">
        <v>4</v>
      </c>
      <c r="E13" s="10">
        <v>3</v>
      </c>
      <c r="F13" s="10">
        <v>220</v>
      </c>
    </row>
    <row r="14" spans="1:6" x14ac:dyDescent="0.25">
      <c r="A14" s="9" t="s">
        <v>23</v>
      </c>
      <c r="B14" s="10" t="s">
        <v>24</v>
      </c>
      <c r="C14" s="11" t="s">
        <v>20</v>
      </c>
      <c r="D14" s="10">
        <v>4</v>
      </c>
      <c r="E14" s="10">
        <v>2</v>
      </c>
      <c r="F14" s="10">
        <v>302</v>
      </c>
    </row>
    <row r="15" spans="1:6" x14ac:dyDescent="0.25">
      <c r="A15" s="9" t="s">
        <v>25</v>
      </c>
      <c r="B15" s="10" t="s">
        <v>24</v>
      </c>
      <c r="C15" s="11" t="s">
        <v>20</v>
      </c>
      <c r="D15" s="10">
        <v>4</v>
      </c>
      <c r="E15" s="10">
        <v>3</v>
      </c>
      <c r="F15" s="10">
        <v>228</v>
      </c>
    </row>
    <row r="16" spans="1:6" x14ac:dyDescent="0.25">
      <c r="A16" s="9" t="s">
        <v>18</v>
      </c>
      <c r="B16" s="10" t="s">
        <v>19</v>
      </c>
      <c r="C16" s="11" t="s">
        <v>20</v>
      </c>
      <c r="D16" s="10">
        <v>3</v>
      </c>
      <c r="E16" s="10">
        <v>2</v>
      </c>
      <c r="F16" s="10">
        <v>204</v>
      </c>
    </row>
    <row r="17" spans="1:6" x14ac:dyDescent="0.25">
      <c r="A17" s="9" t="s">
        <v>26</v>
      </c>
      <c r="B17" s="10" t="s">
        <v>27</v>
      </c>
      <c r="C17" s="11" t="s">
        <v>28</v>
      </c>
      <c r="D17" s="10">
        <v>1</v>
      </c>
      <c r="E17" s="10">
        <v>1</v>
      </c>
      <c r="F17" s="10">
        <v>308</v>
      </c>
    </row>
    <row r="18" spans="1:6" x14ac:dyDescent="0.25">
      <c r="A18" s="9" t="s">
        <v>26</v>
      </c>
      <c r="B18" s="10" t="s">
        <v>27</v>
      </c>
      <c r="C18" s="11" t="s">
        <v>28</v>
      </c>
      <c r="D18" s="10">
        <v>1</v>
      </c>
      <c r="E18" s="10">
        <v>1</v>
      </c>
      <c r="F18" s="10">
        <v>308</v>
      </c>
    </row>
    <row r="19" spans="1:6" x14ac:dyDescent="0.25">
      <c r="A19" s="9" t="s">
        <v>31</v>
      </c>
      <c r="B19" s="10" t="s">
        <v>32</v>
      </c>
      <c r="C19" s="11" t="s">
        <v>28</v>
      </c>
      <c r="D19" s="10">
        <v>1</v>
      </c>
      <c r="E19" s="10">
        <v>1</v>
      </c>
      <c r="F19" s="10">
        <v>229</v>
      </c>
    </row>
    <row r="20" spans="1:6" x14ac:dyDescent="0.25">
      <c r="A20" s="9" t="s">
        <v>29</v>
      </c>
      <c r="B20" s="10" t="s">
        <v>30</v>
      </c>
      <c r="C20" s="11" t="s">
        <v>28</v>
      </c>
      <c r="D20" s="10">
        <v>3</v>
      </c>
      <c r="E20" s="10">
        <v>1</v>
      </c>
      <c r="F20" s="10">
        <v>200</v>
      </c>
    </row>
    <row r="21" spans="1:6" x14ac:dyDescent="0.25">
      <c r="A21" s="9" t="s">
        <v>29</v>
      </c>
      <c r="B21" s="10" t="s">
        <v>30</v>
      </c>
      <c r="C21" s="11" t="s">
        <v>28</v>
      </c>
      <c r="D21" s="10">
        <v>3</v>
      </c>
      <c r="E21" s="10">
        <v>1</v>
      </c>
      <c r="F21" s="10">
        <v>200</v>
      </c>
    </row>
    <row r="22" spans="1:6" x14ac:dyDescent="0.25">
      <c r="A22" s="10" t="s">
        <v>53</v>
      </c>
      <c r="B22" s="10" t="s">
        <v>54</v>
      </c>
      <c r="C22" s="11" t="s">
        <v>55</v>
      </c>
      <c r="D22" s="10">
        <v>2</v>
      </c>
      <c r="E22" s="10">
        <v>1</v>
      </c>
      <c r="F22" s="10">
        <v>219</v>
      </c>
    </row>
    <row r="23" spans="1:6" x14ac:dyDescent="0.25">
      <c r="A23" s="10" t="s">
        <v>58</v>
      </c>
      <c r="B23" s="10" t="s">
        <v>59</v>
      </c>
      <c r="C23" s="11" t="s">
        <v>55</v>
      </c>
      <c r="D23" s="10">
        <v>3</v>
      </c>
      <c r="E23" s="10">
        <v>2</v>
      </c>
      <c r="F23" s="10">
        <v>203</v>
      </c>
    </row>
    <row r="24" spans="1:6" x14ac:dyDescent="0.25">
      <c r="A24" s="10" t="s">
        <v>56</v>
      </c>
      <c r="B24" s="10" t="s">
        <v>57</v>
      </c>
      <c r="C24" s="11" t="s">
        <v>55</v>
      </c>
      <c r="D24" s="10">
        <v>4</v>
      </c>
      <c r="E24" s="10">
        <v>3</v>
      </c>
      <c r="F24" s="10">
        <v>248</v>
      </c>
    </row>
    <row r="25" spans="1:6" x14ac:dyDescent="0.25">
      <c r="A25" s="10" t="s">
        <v>49</v>
      </c>
      <c r="B25" s="10" t="s">
        <v>50</v>
      </c>
      <c r="C25" s="11" t="s">
        <v>48</v>
      </c>
      <c r="D25" s="10">
        <v>3</v>
      </c>
      <c r="E25" s="10">
        <v>2</v>
      </c>
      <c r="F25" s="10">
        <v>276</v>
      </c>
    </row>
    <row r="26" spans="1:6" x14ac:dyDescent="0.25">
      <c r="A26" s="10" t="s">
        <v>51</v>
      </c>
      <c r="B26" s="10" t="s">
        <v>52</v>
      </c>
      <c r="C26" s="11" t="s">
        <v>48</v>
      </c>
      <c r="D26" s="10">
        <v>2</v>
      </c>
      <c r="E26" s="10">
        <v>1</v>
      </c>
      <c r="F26" s="10">
        <v>246</v>
      </c>
    </row>
    <row r="27" spans="1:6" x14ac:dyDescent="0.25">
      <c r="A27" s="10" t="s">
        <v>46</v>
      </c>
      <c r="B27" s="10" t="s">
        <v>47</v>
      </c>
      <c r="C27" s="11" t="s">
        <v>48</v>
      </c>
      <c r="D27" s="10">
        <v>3</v>
      </c>
      <c r="E27" s="10">
        <v>2</v>
      </c>
      <c r="F27" s="10">
        <v>315</v>
      </c>
    </row>
    <row r="28" spans="1:6" x14ac:dyDescent="0.25">
      <c r="A28" s="9" t="s">
        <v>37</v>
      </c>
      <c r="B28" s="10" t="s">
        <v>38</v>
      </c>
      <c r="C28" s="11" t="s">
        <v>35</v>
      </c>
      <c r="D28" s="10">
        <v>3</v>
      </c>
      <c r="E28" s="10">
        <v>2</v>
      </c>
      <c r="F28" s="10">
        <v>206</v>
      </c>
    </row>
    <row r="29" spans="1:6" x14ac:dyDescent="0.25">
      <c r="A29" s="9" t="s">
        <v>33</v>
      </c>
      <c r="B29" s="10" t="s">
        <v>34</v>
      </c>
      <c r="C29" s="11" t="s">
        <v>35</v>
      </c>
      <c r="D29" s="10">
        <v>4</v>
      </c>
      <c r="E29" s="10">
        <v>3</v>
      </c>
      <c r="F29" s="10">
        <v>250</v>
      </c>
    </row>
    <row r="30" spans="1:6" x14ac:dyDescent="0.25">
      <c r="A30" s="9" t="s">
        <v>36</v>
      </c>
      <c r="B30" s="10" t="s">
        <v>34</v>
      </c>
      <c r="C30" s="11" t="s">
        <v>35</v>
      </c>
      <c r="D30" s="10">
        <v>2</v>
      </c>
      <c r="E30" s="10">
        <v>2</v>
      </c>
      <c r="F30" s="10">
        <v>265</v>
      </c>
    </row>
  </sheetData>
  <sortState xmlns:xlrd2="http://schemas.microsoft.com/office/spreadsheetml/2017/richdata2" ref="A5:F30">
    <sortCondition ref="C5:C30"/>
    <sortCondition ref="B5:B30"/>
  </sortState>
  <printOptions horizontalCentered="1"/>
  <pageMargins left="0.7" right="0.7" top="0.75" bottom="0.75" header="0.3" footer="0.3"/>
  <pageSetup orientation="landscape" r:id="rId1"/>
  <headerFooter>
    <oddFooter>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56AA54391DBD4FA915A61EB4CD85F5" ma:contentTypeVersion="10" ma:contentTypeDescription="Create a new document." ma:contentTypeScope="" ma:versionID="6da5975b8ff401a0d5bcbde6e13d3e18">
  <xsd:schema xmlns:xsd="http://www.w3.org/2001/XMLSchema" xmlns:xs="http://www.w3.org/2001/XMLSchema" xmlns:p="http://schemas.microsoft.com/office/2006/metadata/properties" xmlns:ns2="0f3a39ba-5f65-44c3-864e-d3035d8378c1" targetNamespace="http://schemas.microsoft.com/office/2006/metadata/properties" ma:root="true" ma:fieldsID="a6b840a22651998876d14e5b105cd02d" ns2:_="">
    <xsd:import namespace="0f3a39ba-5f65-44c3-864e-d3035d8378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a39ba-5f65-44c3-864e-d3035d8378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853FB7-92A2-4B7E-9080-508199295FB1}"/>
</file>

<file path=customXml/itemProps2.xml><?xml version="1.0" encoding="utf-8"?>
<ds:datastoreItem xmlns:ds="http://schemas.openxmlformats.org/officeDocument/2006/customXml" ds:itemID="{EC06CA19-8CDB-42F6-8E1A-49110B8CEDD5}"/>
</file>

<file path=customXml/itemProps3.xml><?xml version="1.0" encoding="utf-8"?>
<ds:datastoreItem xmlns:ds="http://schemas.openxmlformats.org/officeDocument/2006/customXml" ds:itemID="{E23F915A-92F1-4389-B9EF-D696DB748E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9</vt:i4>
      </vt:variant>
    </vt:vector>
  </HeadingPairs>
  <TitlesOfParts>
    <vt:vector size="16" baseType="lpstr">
      <vt:lpstr>Complaints</vt:lpstr>
      <vt:lpstr>Arrays</vt:lpstr>
      <vt:lpstr>Concierge Services</vt:lpstr>
      <vt:lpstr>P&amp;L</vt:lpstr>
      <vt:lpstr>Rates</vt:lpstr>
      <vt:lpstr>Rental Income</vt:lpstr>
      <vt:lpstr>Rental Info</vt:lpstr>
      <vt:lpstr>Bicycle_Rental</vt:lpstr>
      <vt:lpstr>Cleaning_fee</vt:lpstr>
      <vt:lpstr>Housekeeping</vt:lpstr>
      <vt:lpstr>Onsite_utilities</vt:lpstr>
      <vt:lpstr>Onsite_visits_and_follow_up</vt:lpstr>
      <vt:lpstr>Personal_Shopper</vt:lpstr>
      <vt:lpstr>Registration_and_local_fees</vt:lpstr>
      <vt:lpstr>Replenishment_of_supplies</vt:lpstr>
      <vt:lpstr>Theater_Reservations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Stewart</dc:creator>
  <cp:lastModifiedBy>Kathleen Stewart</cp:lastModifiedBy>
  <cp:lastPrinted>2021-07-12T21:35:46Z</cp:lastPrinted>
  <dcterms:created xsi:type="dcterms:W3CDTF">2021-07-12T16:58:23Z</dcterms:created>
  <dcterms:modified xsi:type="dcterms:W3CDTF">2021-07-21T18:58:01Z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0x010100BB56AA54391DBD4FA915A61EB4CD85F5</vt:lpwstr>
  </property>
</Properties>
</file>